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SC\"/>
    </mc:Choice>
  </mc:AlternateContent>
  <xr:revisionPtr revIDLastSave="0" documentId="13_ncr:1_{67324216-78D0-4C7C-8A2F-2892DBD97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  " sheetId="49" r:id="rId1"/>
    <sheet name="CV GVW&gt;3.5t" sheetId="1" r:id="rId2"/>
    <sheet name="CV GVW&gt;3,5t-segments 1" sheetId="3" r:id="rId3"/>
    <sheet name="CV GVW&gt;3,5t-segments 2" sheetId="9" r:id="rId4"/>
    <sheet name="Buses GVW&gt;3,5t" sheetId="5" r:id="rId5"/>
    <sheet name="LCV up to 3,5t" sheetId="47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47" l="1"/>
  <c r="T53" i="47" s="1"/>
  <c r="J53" i="47"/>
  <c r="F53" i="47"/>
  <c r="G53" i="47" s="1"/>
  <c r="D53" i="47"/>
  <c r="E53" i="47" s="1"/>
  <c r="S52" i="47"/>
  <c r="T52" i="47" s="1"/>
  <c r="Q52" i="47"/>
  <c r="Q53" i="47" s="1"/>
  <c r="J52" i="47"/>
  <c r="K52" i="47" s="1"/>
  <c r="H52" i="47"/>
  <c r="G52" i="47"/>
  <c r="F52" i="47"/>
  <c r="E52" i="47"/>
  <c r="D52" i="47"/>
  <c r="S27" i="47"/>
  <c r="U27" i="47" s="1"/>
  <c r="R27" i="47"/>
  <c r="Q27" i="47"/>
  <c r="J27" i="47"/>
  <c r="F27" i="47"/>
  <c r="G27" i="47" s="1"/>
  <c r="D27" i="47"/>
  <c r="H27" i="47" s="1"/>
  <c r="S26" i="47"/>
  <c r="T26" i="47" s="1"/>
  <c r="Q26" i="47"/>
  <c r="U26" i="47" s="1"/>
  <c r="J26" i="47"/>
  <c r="K26" i="47" s="1"/>
  <c r="H26" i="47"/>
  <c r="G26" i="47"/>
  <c r="F26" i="47"/>
  <c r="E26" i="47"/>
  <c r="D26" i="47"/>
  <c r="R53" i="47" l="1"/>
  <c r="U53" i="47"/>
  <c r="E27" i="47"/>
  <c r="K27" i="47" s="1"/>
  <c r="R26" i="47"/>
  <c r="R52" i="47"/>
  <c r="H53" i="47"/>
  <c r="T27" i="47"/>
  <c r="K53" i="47"/>
  <c r="U52" i="47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M16" i="5" s="1"/>
  <c r="K15" i="5"/>
  <c r="K16" i="5" s="1"/>
  <c r="I15" i="5"/>
  <c r="I16" i="5" s="1"/>
  <c r="F15" i="5"/>
  <c r="F16" i="5" s="1"/>
  <c r="D15" i="5"/>
  <c r="D16" i="5" s="1"/>
  <c r="M18" i="1"/>
  <c r="K18" i="1"/>
  <c r="K19" i="1" s="1"/>
  <c r="I18" i="1"/>
  <c r="I19" i="1" s="1"/>
  <c r="F18" i="1"/>
  <c r="G18" i="1" s="1"/>
  <c r="D18" i="1"/>
  <c r="E18" i="1" s="1"/>
  <c r="J15" i="5" l="1"/>
  <c r="J16" i="5" s="1"/>
  <c r="G15" i="5"/>
  <c r="G16" i="5" s="1"/>
  <c r="L15" i="5"/>
  <c r="L16" i="5" s="1"/>
  <c r="N15" i="5"/>
  <c r="N16" i="5" s="1"/>
  <c r="L18" i="1"/>
  <c r="H15" i="5"/>
  <c r="H16" i="5" s="1"/>
  <c r="O18" i="1"/>
  <c r="L19" i="1"/>
  <c r="M19" i="1"/>
  <c r="N19" i="1" s="1"/>
  <c r="N18" i="1"/>
  <c r="O15" i="5"/>
  <c r="O16" i="5" s="1"/>
  <c r="D19" i="1"/>
  <c r="E15" i="5"/>
  <c r="E16" i="5" s="1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<sst xmlns="http://schemas.openxmlformats.org/spreadsheetml/2006/main" count="639" uniqueCount="123">
  <si>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</si>
  <si>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</si>
  <si>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</si>
  <si>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</si>
  <si>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</si>
  <si>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</si>
  <si>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</si>
  <si>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</si>
  <si>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</si>
  <si>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</si>
  <si>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</si>
  <si>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</si>
  <si>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</si>
  <si>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</si>
  <si>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</si>
  <si>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</si>
  <si>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</si>
  <si>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</si>
  <si>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</si>
  <si>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</si>
  <si>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</si>
  <si>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</si>
  <si>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</si>
  <si>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</si>
  <si>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</si>
  <si>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</si>
  <si>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</si>
  <si>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</si>
  <si>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</si>
  <si>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</si>
  <si>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</si>
  <si>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</si>
  <si>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</si>
  <si>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</si>
  <si>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</si>
  <si>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</si>
  <si>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</si>
  <si>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</si>
  <si>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</si>
  <si>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</si>
  <si>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</si>
  <si>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</si>
  <si>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</si>
  <si>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</si>
  <si>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</si>
  <si>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</si>
  <si>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</si>
  <si>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</si>
  <si>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</si>
  <si>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</si>
  <si>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</si>
  <si>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</si>
  <si>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</si>
  <si>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</si>
  <si>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</si>
  <si>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</si>
  <si>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</si>
  <si>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</si>
  <si>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</si>
  <si>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</si>
  <si>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</si>
  <si>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</si>
  <si>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</si>
  <si>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</si>
  <si>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</si>
  <si>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</si>
  <si>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</si>
  <si>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</si>
  <si>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</si>
  <si>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</si>
  <si>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</si>
  <si>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</si>
  <si>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</si>
  <si>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</si>
  <si>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</si>
  <si>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</si>
  <si>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</si>
  <si>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/>
  </si>
  <si>
    <t>Luty</t>
  </si>
  <si>
    <t>February</t>
  </si>
  <si>
    <t>Lut/Sty
Zmiana %</t>
  </si>
  <si>
    <t>ADRIA</t>
  </si>
  <si>
    <t>Rejestracje nowych samochodów dostawczych OGÓŁEM, ranking marek - 2025 narastająco</t>
  </si>
  <si>
    <t>Registrations of new LCV, Top Brands - 2025 YTD</t>
  </si>
  <si>
    <t>MAXUS</t>
  </si>
  <si>
    <t>KGM-SSANGYONG</t>
  </si>
  <si>
    <t>Rejestracje nowych samochodów dostawczych do 3,5T, ranking modeli - 2025 narastająco</t>
  </si>
  <si>
    <t>Registrations of new LCV up to 3.5T, Top Models - 2025 YTD</t>
  </si>
  <si>
    <t>2025
Mar</t>
  </si>
  <si>
    <t>2024
Mar</t>
  </si>
  <si>
    <t>Rejestracje nowych samochodów dostawczych do 3,5T, ranking marek - Marzec 2025</t>
  </si>
  <si>
    <t>Registrations of new LCV up to 3.5T, Top Brands - March 2025</t>
  </si>
  <si>
    <t>Marzec</t>
  </si>
  <si>
    <t>Rok narastająco Styczeń -Marzec</t>
  </si>
  <si>
    <t>March</t>
  </si>
  <si>
    <t>YTD January - March</t>
  </si>
  <si>
    <t>Mar/lut
Zmiana %</t>
  </si>
  <si>
    <t>Mar/Lut
Zmiana poz</t>
  </si>
  <si>
    <t>Mar/FebCh %</t>
  </si>
  <si>
    <t>Mar/FebCh position</t>
  </si>
  <si>
    <t>CHAUSSON</t>
  </si>
  <si>
    <t>Rejestracje nowych samochodów dostawczych do 3,5T, ranking modeli - Marzec  2025</t>
  </si>
  <si>
    <t>Registrations of new LCV up to 3.5T, Top Models - Marh 2025</t>
  </si>
  <si>
    <t>YTD January - Marh</t>
  </si>
  <si>
    <t>Toyota Hilux</t>
  </si>
  <si>
    <t>Rok narastająco Styczeń - Marzec</t>
  </si>
  <si>
    <t>Marh</t>
  </si>
  <si>
    <t>febrauary</t>
  </si>
  <si>
    <t>YTD January -Marh</t>
  </si>
  <si>
    <t>Feb/Jan Ch %</t>
  </si>
  <si>
    <t>units</t>
  </si>
  <si>
    <t>% change y/y</t>
  </si>
  <si>
    <t>PZPM based on CEP (Central Register of Vehicles)</t>
  </si>
  <si>
    <t>FIRST REGISTRATIONS OF NEW COMMERCIAL VEHICLES OVER 3.5T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</si>
  <si>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</si>
  <si>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</si>
  <si>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</si>
  <si>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</si>
  <si>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</si>
  <si>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</si>
  <si>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</si>
  <si>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Jan - Mar</t>
  </si>
  <si>
    <t>2024
Jan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</si>
</sst>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8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5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14" fontId="25" fillId="0" borderId="0" xfId="6" applyNumberFormat="1" applyFont="1"/>
    <xf numFmtId="0" fontId="12" fillId="0" borderId="1" xfId="0" applyFont="1" applyBorder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8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Dziesiętny 5" xfId="36" xr:uid="{5C59ACF9-26B6-410F-B126-C741AD7CCAB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3 4" xfId="35" xr:uid="{A0D80BD7-F972-4CC3-A541-4D0274C35F8C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2 2" xfId="37" xr:uid="{6D55FB10-A799-47F8-9DD7-3594B1AC77DE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FBB3-4A1F-4121-B450-205B6CEAFCCA}">
  <dimension ref="B1:P18"/>
  <sheetViews>
    <sheetView showGridLines="0" tabSelected="1" zoomScaleNormal="100" workbookViewId="0"/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B1" s="42" t="s">
        <v>112</v>
      </c>
      <c r="D1" s="43"/>
      <c r="E1" s="43"/>
      <c r="F1" s="43"/>
      <c r="G1" s="43"/>
      <c r="H1" s="44">
        <v>45751</v>
      </c>
    </row>
    <row r="2" spans="2:8">
      <c r="H2" s="45" t="s">
        <v>110</v>
      </c>
    </row>
    <row r="3" spans="2:8" ht="26.25" customHeight="1">
      <c r="B3" s="80" t="s">
        <v>113</v>
      </c>
      <c r="C3" s="81"/>
      <c r="D3" s="81"/>
      <c r="E3" s="81"/>
      <c r="F3" s="81"/>
      <c r="G3" s="81"/>
      <c r="H3" s="82"/>
    </row>
    <row r="4" spans="2:8" ht="26.25" customHeight="1">
      <c r="B4" s="46"/>
      <c r="C4" s="47" t="s">
        <v>88</v>
      </c>
      <c r="D4" s="47" t="s">
        <v>89</v>
      </c>
      <c r="E4" s="48" t="s">
        <v>111</v>
      </c>
      <c r="F4" s="47" t="s">
        <v>121</v>
      </c>
      <c r="G4" s="47" t="s">
        <v>122</v>
      </c>
      <c r="H4" s="48" t="s">
        <v>111</v>
      </c>
    </row>
    <row r="5" spans="2:8" ht="26.25" customHeight="1">
      <c r="B5" s="79" t="s">
        <v>114</v>
      </c>
      <c r="C5" s="49">
        <v>2573</v>
      </c>
      <c r="D5" s="49">
        <v>2766</v>
      </c>
      <c r="E5" s="50">
        <v>-6.9775849602313755E-2</v>
      </c>
      <c r="F5" s="49">
        <v>6324</v>
      </c>
      <c r="G5" s="49">
        <v>7227</v>
      </c>
      <c r="H5" s="50">
        <v>-0.12494811124948113</v>
      </c>
    </row>
    <row r="6" spans="2:8" ht="26.25" customHeight="1">
      <c r="B6" s="51" t="s">
        <v>115</v>
      </c>
      <c r="C6" s="52">
        <v>621</v>
      </c>
      <c r="D6" s="52">
        <v>600</v>
      </c>
      <c r="E6" s="53">
        <v>3.499999999999992E-2</v>
      </c>
      <c r="F6" s="52">
        <v>1450</v>
      </c>
      <c r="G6" s="52">
        <v>1676</v>
      </c>
      <c r="H6" s="53">
        <v>-0.1348448687350835</v>
      </c>
    </row>
    <row r="7" spans="2:8" ht="26.25" customHeight="1">
      <c r="B7" s="51" t="s">
        <v>116</v>
      </c>
      <c r="C7" s="52">
        <v>88</v>
      </c>
      <c r="D7" s="52">
        <v>64</v>
      </c>
      <c r="E7" s="53">
        <v>0.375</v>
      </c>
      <c r="F7" s="52">
        <v>236</v>
      </c>
      <c r="G7" s="52">
        <v>216</v>
      </c>
      <c r="H7" s="53">
        <v>9.259259259259256E-2</v>
      </c>
    </row>
    <row r="8" spans="2:8" ht="26.25" customHeight="1">
      <c r="B8" s="51" t="s">
        <v>117</v>
      </c>
      <c r="C8" s="52">
        <v>1864</v>
      </c>
      <c r="D8" s="52">
        <v>2102</v>
      </c>
      <c r="E8" s="53">
        <v>-0.11322549952426264</v>
      </c>
      <c r="F8" s="52">
        <v>4638</v>
      </c>
      <c r="G8" s="52">
        <v>5335</v>
      </c>
      <c r="H8" s="53">
        <v>-0.1306466729147141</v>
      </c>
    </row>
    <row r="9" spans="2:8" ht="26.25" customHeight="1">
      <c r="B9" s="79" t="s">
        <v>118</v>
      </c>
      <c r="C9" s="49">
        <v>170</v>
      </c>
      <c r="D9" s="49">
        <v>181</v>
      </c>
      <c r="E9" s="50">
        <v>-6.0773480662983381E-2</v>
      </c>
      <c r="F9" s="49">
        <v>540</v>
      </c>
      <c r="G9" s="49">
        <v>498</v>
      </c>
      <c r="H9" s="50">
        <v>8.43373493975903E-2</v>
      </c>
    </row>
    <row r="10" spans="2:8" ht="26.25" customHeight="1">
      <c r="B10" s="54" t="s">
        <v>119</v>
      </c>
      <c r="C10" s="55">
        <v>2743</v>
      </c>
      <c r="D10" s="55">
        <v>2947</v>
      </c>
      <c r="E10" s="56">
        <v>-6.922293858160844E-2</v>
      </c>
      <c r="F10" s="55">
        <v>6864</v>
      </c>
      <c r="G10" s="55">
        <v>7725</v>
      </c>
      <c r="H10" s="56">
        <v>-0.1114563106796117</v>
      </c>
    </row>
    <row r="11" spans="2:8">
      <c r="B11" s="57" t="s">
        <v>120</v>
      </c>
    </row>
    <row r="12" spans="2:8" ht="15" customHeight="1"/>
    <row r="18" spans="16:16">
      <c r="P18" s="58"/>
    </row>
  </sheetData>
  <mergeCells count="1">
    <mergeCell ref="B3:H3"/>
  </mergeCells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 ht="14.45" customHeight="1">
      <c r="B2" s="91" t="s">
        <v>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2:15" ht="14.45" customHeight="1">
      <c r="B3" s="92" t="s">
        <v>20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33</v>
      </c>
    </row>
    <row r="5" spans="2:15" ht="14.25" customHeight="1">
      <c r="B5" s="114" t="s">
        <v>0</v>
      </c>
      <c r="C5" s="116" t="s">
        <v>1</v>
      </c>
      <c r="D5" s="118" t="s">
        <v>92</v>
      </c>
      <c r="E5" s="96"/>
      <c r="F5" s="96"/>
      <c r="G5" s="96"/>
      <c r="H5" s="86"/>
      <c r="I5" s="85" t="s">
        <v>78</v>
      </c>
      <c r="J5" s="86"/>
      <c r="K5" s="85" t="s">
        <v>105</v>
      </c>
      <c r="L5" s="96"/>
      <c r="M5" s="96"/>
      <c r="N5" s="96"/>
      <c r="O5" s="97"/>
    </row>
    <row r="6" spans="2:15" ht="14.45" customHeight="1" thickBot="1">
      <c r="B6" s="115"/>
      <c r="C6" s="117"/>
      <c r="D6" s="98" t="s">
        <v>106</v>
      </c>
      <c r="E6" s="94"/>
      <c r="F6" s="94"/>
      <c r="G6" s="94"/>
      <c r="H6" s="99"/>
      <c r="I6" s="93" t="s">
        <v>107</v>
      </c>
      <c r="J6" s="99"/>
      <c r="K6" s="93" t="s">
        <v>108</v>
      </c>
      <c r="L6" s="94"/>
      <c r="M6" s="94"/>
      <c r="N6" s="94"/>
      <c r="O6" s="95"/>
    </row>
    <row r="7" spans="2:15" ht="14.45" customHeight="1">
      <c r="B7" s="115"/>
      <c r="C7" s="117"/>
      <c r="D7" s="87">
        <v>2025</v>
      </c>
      <c r="E7" s="88"/>
      <c r="F7" s="87">
        <v>2024</v>
      </c>
      <c r="G7" s="88"/>
      <c r="H7" s="104" t="s">
        <v>22</v>
      </c>
      <c r="I7" s="83">
        <v>2024</v>
      </c>
      <c r="J7" s="83" t="s">
        <v>80</v>
      </c>
      <c r="K7" s="87">
        <v>2025</v>
      </c>
      <c r="L7" s="88"/>
      <c r="M7" s="87">
        <v>2024</v>
      </c>
      <c r="N7" s="88"/>
      <c r="O7" s="104" t="s">
        <v>22</v>
      </c>
    </row>
    <row r="8" spans="2:15" ht="14.45" customHeight="1" thickBot="1">
      <c r="B8" s="106" t="s">
        <v>23</v>
      </c>
      <c r="C8" s="108" t="s">
        <v>24</v>
      </c>
      <c r="D8" s="89"/>
      <c r="E8" s="90"/>
      <c r="F8" s="89"/>
      <c r="G8" s="90"/>
      <c r="H8" s="105"/>
      <c r="I8" s="84"/>
      <c r="J8" s="84"/>
      <c r="K8" s="89"/>
      <c r="L8" s="90"/>
      <c r="M8" s="89"/>
      <c r="N8" s="90"/>
      <c r="O8" s="105"/>
    </row>
    <row r="9" spans="2:15" ht="14.25" customHeight="1">
      <c r="B9" s="106"/>
      <c r="C9" s="108"/>
      <c r="D9" s="6" t="s">
        <v>25</v>
      </c>
      <c r="E9" s="7" t="s">
        <v>2</v>
      </c>
      <c r="F9" s="6" t="s">
        <v>25</v>
      </c>
      <c r="G9" s="7" t="s">
        <v>2</v>
      </c>
      <c r="H9" s="110" t="s">
        <v>26</v>
      </c>
      <c r="I9" s="8" t="s">
        <v>25</v>
      </c>
      <c r="J9" s="112" t="s">
        <v>109</v>
      </c>
      <c r="K9" s="6" t="s">
        <v>25</v>
      </c>
      <c r="L9" s="7" t="s">
        <v>2</v>
      </c>
      <c r="M9" s="6" t="s">
        <v>25</v>
      </c>
      <c r="N9" s="7" t="s">
        <v>2</v>
      </c>
      <c r="O9" s="110" t="s">
        <v>26</v>
      </c>
    </row>
    <row r="10" spans="2:15" ht="14.45" customHeight="1" thickBot="1">
      <c r="B10" s="107"/>
      <c r="C10" s="109"/>
      <c r="D10" s="9" t="s">
        <v>27</v>
      </c>
      <c r="E10" s="10" t="s">
        <v>28</v>
      </c>
      <c r="F10" s="9" t="s">
        <v>27</v>
      </c>
      <c r="G10" s="10" t="s">
        <v>28</v>
      </c>
      <c r="H10" s="111"/>
      <c r="I10" s="11" t="s">
        <v>27</v>
      </c>
      <c r="J10" s="113"/>
      <c r="K10" s="9" t="s">
        <v>27</v>
      </c>
      <c r="L10" s="10" t="s">
        <v>28</v>
      </c>
      <c r="M10" s="9" t="s">
        <v>27</v>
      </c>
      <c r="N10" s="10" t="s">
        <v>28</v>
      </c>
      <c r="O10" s="111"/>
    </row>
    <row r="11" spans="2:15" ht="14.45" customHeight="1" thickBot="1">
      <c r="B11" s="12">
        <v>1</v>
      </c>
      <c r="C11" s="13" t="s">
        <v>10</v>
      </c>
      <c r="D11" s="14">
        <v>576</v>
      </c>
      <c r="E11" s="15">
        <v>0.22386319471434124</v>
      </c>
      <c r="F11" s="14">
        <v>637</v>
      </c>
      <c r="G11" s="15">
        <v>0.23029645697758497</v>
      </c>
      <c r="H11" s="16">
        <v>-9.5761381475667151E-2</v>
      </c>
      <c r="I11" s="14">
        <v>563</v>
      </c>
      <c r="J11" s="16">
        <v>2.3090586145648295E-2</v>
      </c>
      <c r="K11" s="14">
        <v>1450</v>
      </c>
      <c r="L11" s="15">
        <v>0.22928526249209361</v>
      </c>
      <c r="M11" s="14">
        <v>1655</v>
      </c>
      <c r="N11" s="15">
        <v>0.22900235229002353</v>
      </c>
      <c r="O11" s="16">
        <v>-0.1238670694864048</v>
      </c>
    </row>
    <row r="12" spans="2:15" ht="14.45" customHeight="1" thickBot="1">
      <c r="B12" s="59">
        <v>2</v>
      </c>
      <c r="C12" s="18" t="s">
        <v>8</v>
      </c>
      <c r="D12" s="19">
        <v>589</v>
      </c>
      <c r="E12" s="20">
        <v>0.2289156626506024</v>
      </c>
      <c r="F12" s="19">
        <v>499</v>
      </c>
      <c r="G12" s="20">
        <v>0.18040491684743312</v>
      </c>
      <c r="H12" s="21">
        <v>0.18036072144288573</v>
      </c>
      <c r="I12" s="19">
        <v>573</v>
      </c>
      <c r="J12" s="21">
        <v>2.7923211169284423E-2</v>
      </c>
      <c r="K12" s="19">
        <v>1448</v>
      </c>
      <c r="L12" s="20">
        <v>0.22896900695762176</v>
      </c>
      <c r="M12" s="19">
        <v>1200</v>
      </c>
      <c r="N12" s="20">
        <v>0.16604400166044</v>
      </c>
      <c r="O12" s="21">
        <v>0.20666666666666678</v>
      </c>
    </row>
    <row r="13" spans="2:15" ht="14.45" customHeight="1" thickBot="1">
      <c r="B13" s="12">
        <v>3</v>
      </c>
      <c r="C13" s="13" t="s">
        <v>3</v>
      </c>
      <c r="D13" s="14">
        <v>333</v>
      </c>
      <c r="E13" s="15">
        <v>0.12942090944422852</v>
      </c>
      <c r="F13" s="14">
        <v>312</v>
      </c>
      <c r="G13" s="15">
        <v>0.11279826464208242</v>
      </c>
      <c r="H13" s="16">
        <v>6.7307692307692291E-2</v>
      </c>
      <c r="I13" s="14">
        <v>276</v>
      </c>
      <c r="J13" s="16">
        <v>0.20652173913043481</v>
      </c>
      <c r="K13" s="14">
        <v>867</v>
      </c>
      <c r="L13" s="15">
        <v>0.13709677419354838</v>
      </c>
      <c r="M13" s="14">
        <v>863</v>
      </c>
      <c r="N13" s="15">
        <v>0.11941331119413311</v>
      </c>
      <c r="O13" s="16">
        <v>4.6349942062573479E-3</v>
      </c>
    </row>
    <row r="14" spans="2:15" ht="14.45" customHeight="1" thickBot="1">
      <c r="B14" s="59">
        <v>4</v>
      </c>
      <c r="C14" s="18" t="s">
        <v>4</v>
      </c>
      <c r="D14" s="19">
        <v>373</v>
      </c>
      <c r="E14" s="20">
        <v>0.14496696463272446</v>
      </c>
      <c r="F14" s="19">
        <v>496</v>
      </c>
      <c r="G14" s="20">
        <v>0.17932031814895155</v>
      </c>
      <c r="H14" s="21">
        <v>-0.24798387096774188</v>
      </c>
      <c r="I14" s="19">
        <v>227</v>
      </c>
      <c r="J14" s="21">
        <v>0.64317180616740077</v>
      </c>
      <c r="K14" s="19">
        <v>780</v>
      </c>
      <c r="L14" s="20">
        <v>0.12333965844402277</v>
      </c>
      <c r="M14" s="19">
        <v>1118</v>
      </c>
      <c r="N14" s="20">
        <v>0.15469766154697662</v>
      </c>
      <c r="O14" s="21">
        <v>-0.30232558139534882</v>
      </c>
    </row>
    <row r="15" spans="2:15" ht="14.45" customHeight="1" thickBot="1">
      <c r="B15" s="12">
        <v>5</v>
      </c>
      <c r="C15" s="13" t="s">
        <v>9</v>
      </c>
      <c r="D15" s="14">
        <v>305</v>
      </c>
      <c r="E15" s="15">
        <v>0.11853867081228138</v>
      </c>
      <c r="F15" s="14">
        <v>410</v>
      </c>
      <c r="G15" s="15">
        <v>0.14822848879248013</v>
      </c>
      <c r="H15" s="16">
        <v>-0.25609756097560976</v>
      </c>
      <c r="I15" s="14">
        <v>209</v>
      </c>
      <c r="J15" s="16">
        <v>0.45933014354066981</v>
      </c>
      <c r="K15" s="14">
        <v>732</v>
      </c>
      <c r="L15" s="15">
        <v>0.1157495256166983</v>
      </c>
      <c r="M15" s="14">
        <v>1186</v>
      </c>
      <c r="N15" s="15">
        <v>0.16410682164106821</v>
      </c>
      <c r="O15" s="16">
        <v>-0.38279932546374362</v>
      </c>
    </row>
    <row r="16" spans="2:15" ht="14.45" customHeight="1" thickBot="1">
      <c r="B16" s="59">
        <v>6</v>
      </c>
      <c r="C16" s="18" t="s">
        <v>12</v>
      </c>
      <c r="D16" s="19">
        <v>195</v>
      </c>
      <c r="E16" s="20">
        <v>7.5787019043917603E-2</v>
      </c>
      <c r="F16" s="19">
        <v>260</v>
      </c>
      <c r="G16" s="20">
        <v>9.3998553868402029E-2</v>
      </c>
      <c r="H16" s="21">
        <v>-0.25</v>
      </c>
      <c r="I16" s="19">
        <v>116</v>
      </c>
      <c r="J16" s="21">
        <v>0.68103448275862077</v>
      </c>
      <c r="K16" s="19">
        <v>448</v>
      </c>
      <c r="L16" s="20">
        <v>7.0841239721695135E-2</v>
      </c>
      <c r="M16" s="19">
        <v>696</v>
      </c>
      <c r="N16" s="20">
        <v>9.6305520963055211E-2</v>
      </c>
      <c r="O16" s="21">
        <v>-0.35632183908045978</v>
      </c>
    </row>
    <row r="17" spans="2:15" ht="14.45" customHeight="1" thickBot="1">
      <c r="B17" s="12">
        <v>7</v>
      </c>
      <c r="C17" s="13" t="s">
        <v>11</v>
      </c>
      <c r="D17" s="14">
        <v>131</v>
      </c>
      <c r="E17" s="15">
        <v>5.0913330742324132E-2</v>
      </c>
      <c r="F17" s="14">
        <v>98</v>
      </c>
      <c r="G17" s="15">
        <v>3.5430224150397684E-2</v>
      </c>
      <c r="H17" s="16">
        <v>0.33673469387755106</v>
      </c>
      <c r="I17" s="14">
        <v>142</v>
      </c>
      <c r="J17" s="16">
        <v>-7.7464788732394374E-2</v>
      </c>
      <c r="K17" s="14">
        <v>400</v>
      </c>
      <c r="L17" s="15">
        <v>6.3251106894370648E-2</v>
      </c>
      <c r="M17" s="14">
        <v>331</v>
      </c>
      <c r="N17" s="15">
        <v>4.5800470458004706E-2</v>
      </c>
      <c r="O17" s="16">
        <v>0.2084592145015105</v>
      </c>
    </row>
    <row r="18" spans="2:15" ht="15" thickBot="1">
      <c r="B18" s="102" t="s">
        <v>54</v>
      </c>
      <c r="C18" s="103"/>
      <c r="D18" s="23">
        <f>SUM(D11:D17)</f>
        <v>2502</v>
      </c>
      <c r="E18" s="24">
        <f>D18/D20</f>
        <v>0.97240575204041979</v>
      </c>
      <c r="F18" s="23">
        <f>SUM(F11:F17)</f>
        <v>2712</v>
      </c>
      <c r="G18" s="24">
        <f>F18/F20</f>
        <v>0.9804772234273319</v>
      </c>
      <c r="H18" s="25">
        <f>D18/F18-1</f>
        <v>-7.7433628318584025E-2</v>
      </c>
      <c r="I18" s="23">
        <f>SUM(I11:I17)</f>
        <v>2106</v>
      </c>
      <c r="J18" s="24">
        <f>D18/I18-1</f>
        <v>0.18803418803418803</v>
      </c>
      <c r="K18" s="23">
        <f>SUM(K11:K17)</f>
        <v>6125</v>
      </c>
      <c r="L18" s="24">
        <f>K18/K20</f>
        <v>0.96853257432005058</v>
      </c>
      <c r="M18" s="23">
        <f>SUM(M11:M17)</f>
        <v>7049</v>
      </c>
      <c r="N18" s="24">
        <f>M18/M20</f>
        <v>0.97537013975370135</v>
      </c>
      <c r="O18" s="25">
        <f>K18/M18-1</f>
        <v>-0.13108242303872886</v>
      </c>
    </row>
    <row r="19" spans="2:15" ht="15" thickBot="1">
      <c r="B19" s="102" t="s">
        <v>29</v>
      </c>
      <c r="C19" s="103"/>
      <c r="D19" s="38">
        <f>D20-D18</f>
        <v>71</v>
      </c>
      <c r="E19" s="24">
        <f>D19/D20</f>
        <v>2.7594247959580258E-2</v>
      </c>
      <c r="F19" s="38">
        <f>F20-F18</f>
        <v>54</v>
      </c>
      <c r="G19" s="24">
        <f>F19/F20</f>
        <v>1.9522776572668113E-2</v>
      </c>
      <c r="H19" s="25">
        <f>D19/F19-1</f>
        <v>0.31481481481481488</v>
      </c>
      <c r="I19" s="38">
        <f>I20-I18</f>
        <v>67</v>
      </c>
      <c r="J19" s="25">
        <f>D19/I19-1</f>
        <v>5.9701492537313383E-2</v>
      </c>
      <c r="K19" s="38">
        <f>K20-K18</f>
        <v>199</v>
      </c>
      <c r="L19" s="24">
        <f>K19/K20</f>
        <v>3.1467425679949396E-2</v>
      </c>
      <c r="M19" s="38">
        <f>M20-M18</f>
        <v>178</v>
      </c>
      <c r="N19" s="24">
        <f>M19/M20</f>
        <v>2.4629860246298603E-2</v>
      </c>
      <c r="O19" s="25">
        <f>K19/M19-1</f>
        <v>0.1179775280898876</v>
      </c>
    </row>
    <row r="20" spans="2:15" ht="15" thickBot="1">
      <c r="B20" s="100" t="s">
        <v>30</v>
      </c>
      <c r="C20" s="101"/>
      <c r="D20" s="26">
        <v>2573</v>
      </c>
      <c r="E20" s="27">
        <v>1</v>
      </c>
      <c r="F20" s="26">
        <v>2766</v>
      </c>
      <c r="G20" s="27">
        <v>1</v>
      </c>
      <c r="H20" s="28">
        <v>-6.9775849602313755E-2</v>
      </c>
      <c r="I20" s="26">
        <v>2173</v>
      </c>
      <c r="J20" s="28">
        <v>0.18407731247123782</v>
      </c>
      <c r="K20" s="26">
        <v>6324</v>
      </c>
      <c r="L20" s="27">
        <v>1</v>
      </c>
      <c r="M20" s="26">
        <v>7227</v>
      </c>
      <c r="N20" s="27">
        <v>1</v>
      </c>
      <c r="O20" s="28">
        <v>-0.12494811124948113</v>
      </c>
    </row>
    <row r="21" spans="2:15">
      <c r="B21" s="60" t="s">
        <v>40</v>
      </c>
    </row>
    <row r="22" spans="2:15">
      <c r="B22" s="1" t="s">
        <v>58</v>
      </c>
    </row>
    <row r="23" spans="2:15">
      <c r="B23" s="30" t="s">
        <v>59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 ht="14.45" customHeight="1">
      <c r="B2" s="91" t="s">
        <v>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61"/>
    </row>
    <row r="3" spans="2:15" ht="14.45" customHeight="1" thickBot="1">
      <c r="B3" s="92" t="s">
        <v>20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62" t="s">
        <v>33</v>
      </c>
    </row>
    <row r="4" spans="2:15" ht="14.45" customHeight="1">
      <c r="B4" s="114" t="s">
        <v>21</v>
      </c>
      <c r="C4" s="116" t="s">
        <v>1</v>
      </c>
      <c r="D4" s="118" t="s">
        <v>92</v>
      </c>
      <c r="E4" s="96"/>
      <c r="F4" s="96"/>
      <c r="G4" s="96"/>
      <c r="H4" s="86"/>
      <c r="I4" s="85" t="s">
        <v>78</v>
      </c>
      <c r="J4" s="86"/>
      <c r="K4" s="85" t="s">
        <v>105</v>
      </c>
      <c r="L4" s="96"/>
      <c r="M4" s="96"/>
      <c r="N4" s="96"/>
      <c r="O4" s="97"/>
    </row>
    <row r="5" spans="2:15" ht="14.45" customHeight="1" thickBot="1">
      <c r="B5" s="115"/>
      <c r="C5" s="117"/>
      <c r="D5" s="98" t="s">
        <v>106</v>
      </c>
      <c r="E5" s="94"/>
      <c r="F5" s="94"/>
      <c r="G5" s="94"/>
      <c r="H5" s="99"/>
      <c r="I5" s="93" t="s">
        <v>107</v>
      </c>
      <c r="J5" s="99"/>
      <c r="K5" s="93" t="s">
        <v>108</v>
      </c>
      <c r="L5" s="94"/>
      <c r="M5" s="94"/>
      <c r="N5" s="94"/>
      <c r="O5" s="95"/>
    </row>
    <row r="6" spans="2:15" ht="14.45" customHeight="1">
      <c r="B6" s="115"/>
      <c r="C6" s="117"/>
      <c r="D6" s="87">
        <v>2025</v>
      </c>
      <c r="E6" s="88"/>
      <c r="F6" s="87">
        <v>2024</v>
      </c>
      <c r="G6" s="88"/>
      <c r="H6" s="104" t="s">
        <v>22</v>
      </c>
      <c r="I6" s="83">
        <v>2024</v>
      </c>
      <c r="J6" s="83" t="s">
        <v>80</v>
      </c>
      <c r="K6" s="87">
        <v>2025</v>
      </c>
      <c r="L6" s="88"/>
      <c r="M6" s="87">
        <v>2024</v>
      </c>
      <c r="N6" s="88"/>
      <c r="O6" s="104" t="s">
        <v>22</v>
      </c>
    </row>
    <row r="7" spans="2:15" ht="14.45" customHeight="1" thickBot="1">
      <c r="B7" s="106" t="s">
        <v>21</v>
      </c>
      <c r="C7" s="108" t="s">
        <v>24</v>
      </c>
      <c r="D7" s="89"/>
      <c r="E7" s="90"/>
      <c r="F7" s="89"/>
      <c r="G7" s="90"/>
      <c r="H7" s="105"/>
      <c r="I7" s="84"/>
      <c r="J7" s="84"/>
      <c r="K7" s="89"/>
      <c r="L7" s="90"/>
      <c r="M7" s="89"/>
      <c r="N7" s="90"/>
      <c r="O7" s="105"/>
    </row>
    <row r="8" spans="2:15" ht="14.45" customHeight="1">
      <c r="B8" s="106"/>
      <c r="C8" s="108"/>
      <c r="D8" s="6" t="s">
        <v>25</v>
      </c>
      <c r="E8" s="7" t="s">
        <v>2</v>
      </c>
      <c r="F8" s="6" t="s">
        <v>25</v>
      </c>
      <c r="G8" s="7" t="s">
        <v>2</v>
      </c>
      <c r="H8" s="110" t="s">
        <v>26</v>
      </c>
      <c r="I8" s="8" t="s">
        <v>25</v>
      </c>
      <c r="J8" s="112" t="s">
        <v>109</v>
      </c>
      <c r="K8" s="6" t="s">
        <v>25</v>
      </c>
      <c r="L8" s="7" t="s">
        <v>2</v>
      </c>
      <c r="M8" s="6" t="s">
        <v>25</v>
      </c>
      <c r="N8" s="7" t="s">
        <v>2</v>
      </c>
      <c r="O8" s="110" t="s">
        <v>26</v>
      </c>
    </row>
    <row r="9" spans="2:15" ht="14.45" customHeight="1" thickBot="1">
      <c r="B9" s="107"/>
      <c r="C9" s="109"/>
      <c r="D9" s="9" t="s">
        <v>27</v>
      </c>
      <c r="E9" s="10" t="s">
        <v>28</v>
      </c>
      <c r="F9" s="9" t="s">
        <v>27</v>
      </c>
      <c r="G9" s="10" t="s">
        <v>28</v>
      </c>
      <c r="H9" s="111"/>
      <c r="I9" s="11" t="s">
        <v>27</v>
      </c>
      <c r="J9" s="113"/>
      <c r="K9" s="9" t="s">
        <v>27</v>
      </c>
      <c r="L9" s="10" t="s">
        <v>28</v>
      </c>
      <c r="M9" s="9" t="s">
        <v>27</v>
      </c>
      <c r="N9" s="10" t="s">
        <v>28</v>
      </c>
      <c r="O9" s="111"/>
    </row>
    <row r="10" spans="2:15" ht="14.45" customHeight="1" thickBot="1">
      <c r="B10" s="63"/>
      <c r="C10" s="13" t="s">
        <v>12</v>
      </c>
      <c r="D10" s="14">
        <v>144</v>
      </c>
      <c r="E10" s="15">
        <v>0.60759493670886078</v>
      </c>
      <c r="F10" s="14">
        <v>170</v>
      </c>
      <c r="G10" s="15">
        <v>0.65134099616858232</v>
      </c>
      <c r="H10" s="16">
        <v>-0.15294117647058825</v>
      </c>
      <c r="I10" s="14">
        <v>91</v>
      </c>
      <c r="J10" s="16">
        <v>0.58241758241758235</v>
      </c>
      <c r="K10" s="14">
        <v>296</v>
      </c>
      <c r="L10" s="15">
        <v>0.53623188405797106</v>
      </c>
      <c r="M10" s="14">
        <v>461</v>
      </c>
      <c r="N10" s="15">
        <v>0.62466124661246614</v>
      </c>
      <c r="O10" s="16">
        <v>-0.35791757049891537</v>
      </c>
    </row>
    <row r="11" spans="2:15" ht="14.45" customHeight="1" thickBot="1">
      <c r="B11" s="64"/>
      <c r="C11" s="18" t="s">
        <v>9</v>
      </c>
      <c r="D11" s="19">
        <v>27</v>
      </c>
      <c r="E11" s="20">
        <v>0.11392405063291139</v>
      </c>
      <c r="F11" s="19">
        <v>28</v>
      </c>
      <c r="G11" s="20">
        <v>0.10727969348659004</v>
      </c>
      <c r="H11" s="21">
        <v>-3.5714285714285698E-2</v>
      </c>
      <c r="I11" s="19">
        <v>18</v>
      </c>
      <c r="J11" s="21">
        <v>0.5</v>
      </c>
      <c r="K11" s="19">
        <v>65</v>
      </c>
      <c r="L11" s="20">
        <v>0.11775362318840579</v>
      </c>
      <c r="M11" s="19">
        <v>99</v>
      </c>
      <c r="N11" s="20">
        <v>0.13414634146341464</v>
      </c>
      <c r="O11" s="21">
        <v>-0.34343434343434343</v>
      </c>
    </row>
    <row r="12" spans="2:15" ht="14.45" customHeight="1" thickBot="1">
      <c r="B12" s="64"/>
      <c r="C12" s="13" t="s">
        <v>4</v>
      </c>
      <c r="D12" s="14">
        <v>22</v>
      </c>
      <c r="E12" s="15">
        <v>9.2827004219409287E-2</v>
      </c>
      <c r="F12" s="14">
        <v>14</v>
      </c>
      <c r="G12" s="15">
        <v>5.3639846743295021E-2</v>
      </c>
      <c r="H12" s="16">
        <v>0.5714285714285714</v>
      </c>
      <c r="I12" s="14">
        <v>8</v>
      </c>
      <c r="J12" s="16">
        <v>1.75</v>
      </c>
      <c r="K12" s="14">
        <v>61</v>
      </c>
      <c r="L12" s="15">
        <v>0.1105072463768116</v>
      </c>
      <c r="M12" s="14">
        <v>33</v>
      </c>
      <c r="N12" s="15">
        <v>4.4715447154471545E-2</v>
      </c>
      <c r="O12" s="16">
        <v>0.8484848484848484</v>
      </c>
    </row>
    <row r="13" spans="2:15" ht="14.45" customHeight="1" thickBot="1">
      <c r="B13" s="64"/>
      <c r="C13" s="65" t="s">
        <v>38</v>
      </c>
      <c r="D13" s="19">
        <v>15</v>
      </c>
      <c r="E13" s="20">
        <v>6.3291139240506333E-2</v>
      </c>
      <c r="F13" s="19">
        <v>19</v>
      </c>
      <c r="G13" s="20">
        <v>7.2796934865900387E-2</v>
      </c>
      <c r="H13" s="21">
        <v>-0.21052631578947367</v>
      </c>
      <c r="I13" s="19">
        <v>10</v>
      </c>
      <c r="J13" s="21">
        <v>0.5</v>
      </c>
      <c r="K13" s="19">
        <v>36</v>
      </c>
      <c r="L13" s="20">
        <v>6.5217391304347824E-2</v>
      </c>
      <c r="M13" s="19">
        <v>48</v>
      </c>
      <c r="N13" s="20">
        <v>6.5040650406504072E-2</v>
      </c>
      <c r="O13" s="21">
        <v>-0.25</v>
      </c>
    </row>
    <row r="14" spans="2:15" ht="14.45" customHeight="1" thickBot="1">
      <c r="B14" s="64"/>
      <c r="C14" s="66" t="s">
        <v>3</v>
      </c>
      <c r="D14" s="14">
        <v>4</v>
      </c>
      <c r="E14" s="15">
        <v>1.6877637130801686E-2</v>
      </c>
      <c r="F14" s="14">
        <v>9</v>
      </c>
      <c r="G14" s="15">
        <v>3.4482758620689655E-2</v>
      </c>
      <c r="H14" s="16">
        <v>-0.55555555555555558</v>
      </c>
      <c r="I14" s="14">
        <v>3</v>
      </c>
      <c r="J14" s="16">
        <v>0.33333333333333326</v>
      </c>
      <c r="K14" s="14">
        <v>19</v>
      </c>
      <c r="L14" s="15">
        <v>3.4420289855072464E-2</v>
      </c>
      <c r="M14" s="14">
        <v>22</v>
      </c>
      <c r="N14" s="15">
        <v>2.9810298102981029E-2</v>
      </c>
      <c r="O14" s="16">
        <v>-0.13636363636363635</v>
      </c>
    </row>
    <row r="15" spans="2:15" ht="14.45" customHeight="1" thickBot="1">
      <c r="B15" s="64"/>
      <c r="C15" s="67" t="s">
        <v>63</v>
      </c>
      <c r="D15" s="19">
        <v>4</v>
      </c>
      <c r="E15" s="20">
        <v>1.6877637130801686E-2</v>
      </c>
      <c r="F15" s="19">
        <v>3</v>
      </c>
      <c r="G15" s="20">
        <v>1.1494252873563218E-2</v>
      </c>
      <c r="H15" s="21">
        <v>0.33333333333333326</v>
      </c>
      <c r="I15" s="19">
        <v>6</v>
      </c>
      <c r="J15" s="21">
        <v>-0.33333333333333337</v>
      </c>
      <c r="K15" s="19">
        <v>14</v>
      </c>
      <c r="L15" s="20">
        <v>2.5362318840579712E-2</v>
      </c>
      <c r="M15" s="19">
        <v>8</v>
      </c>
      <c r="N15" s="20">
        <v>1.0840108401084011E-2</v>
      </c>
      <c r="O15" s="21">
        <v>0.75</v>
      </c>
    </row>
    <row r="16" spans="2:15" ht="14.45" customHeight="1" thickBot="1">
      <c r="B16" s="64"/>
      <c r="C16" s="13" t="s">
        <v>11</v>
      </c>
      <c r="D16" s="14">
        <v>2</v>
      </c>
      <c r="E16" s="15">
        <v>8.4388185654008432E-3</v>
      </c>
      <c r="F16" s="14">
        <v>6</v>
      </c>
      <c r="G16" s="15">
        <v>2.2988505747126436E-2</v>
      </c>
      <c r="H16" s="16">
        <v>-0.66666666666666674</v>
      </c>
      <c r="I16" s="14">
        <v>3</v>
      </c>
      <c r="J16" s="16">
        <v>-0.33333333333333337</v>
      </c>
      <c r="K16" s="14">
        <v>12</v>
      </c>
      <c r="L16" s="15">
        <v>2.1739130434782608E-2</v>
      </c>
      <c r="M16" s="14">
        <v>27</v>
      </c>
      <c r="N16" s="15">
        <v>3.6585365853658534E-2</v>
      </c>
      <c r="O16" s="16">
        <v>-0.55555555555555558</v>
      </c>
    </row>
    <row r="17" spans="2:15" ht="14.45" customHeight="1" thickBot="1">
      <c r="B17" s="68"/>
      <c r="C17" s="67" t="s">
        <v>29</v>
      </c>
      <c r="D17" s="19">
        <v>19</v>
      </c>
      <c r="E17" s="20">
        <v>8.0168776371308023E-2</v>
      </c>
      <c r="F17" s="19">
        <v>12</v>
      </c>
      <c r="G17" s="20">
        <v>4.5977011494252873E-2</v>
      </c>
      <c r="H17" s="21">
        <v>0.58333333333333326</v>
      </c>
      <c r="I17" s="19">
        <v>18</v>
      </c>
      <c r="J17" s="21">
        <v>0.11688311688311688</v>
      </c>
      <c r="K17" s="19">
        <v>49</v>
      </c>
      <c r="L17" s="20">
        <v>8.8768115942028991E-2</v>
      </c>
      <c r="M17" s="19">
        <v>40</v>
      </c>
      <c r="N17" s="20">
        <v>5.4200542005420058E-2</v>
      </c>
      <c r="O17" s="21">
        <v>0.22500000000000009</v>
      </c>
    </row>
    <row r="18" spans="2:15" ht="14.45" customHeight="1" thickBot="1">
      <c r="B18" s="22" t="s">
        <v>5</v>
      </c>
      <c r="C18" s="22" t="s">
        <v>30</v>
      </c>
      <c r="D18" s="23">
        <v>237</v>
      </c>
      <c r="E18" s="24">
        <v>0.99999999999999978</v>
      </c>
      <c r="F18" s="23">
        <v>261</v>
      </c>
      <c r="G18" s="24">
        <v>0.99999999999999989</v>
      </c>
      <c r="H18" s="25">
        <v>-9.1954022988505746E-2</v>
      </c>
      <c r="I18" s="23">
        <v>154</v>
      </c>
      <c r="J18" s="24">
        <v>0.53896103896103886</v>
      </c>
      <c r="K18" s="23">
        <v>552</v>
      </c>
      <c r="L18" s="24">
        <v>1.0000000000000002</v>
      </c>
      <c r="M18" s="23">
        <v>738</v>
      </c>
      <c r="N18" s="24">
        <v>0.99999999999999989</v>
      </c>
      <c r="O18" s="25">
        <v>-0.25203252032520329</v>
      </c>
    </row>
    <row r="19" spans="2:15" ht="14.45" customHeight="1" thickBot="1">
      <c r="B19" s="63"/>
      <c r="C19" s="13" t="s">
        <v>10</v>
      </c>
      <c r="D19" s="14">
        <v>576</v>
      </c>
      <c r="E19" s="15">
        <v>0.24699828473413379</v>
      </c>
      <c r="F19" s="14">
        <v>637</v>
      </c>
      <c r="G19" s="15">
        <v>0.25449460647223332</v>
      </c>
      <c r="H19" s="16">
        <v>-9.5761381475667151E-2</v>
      </c>
      <c r="I19" s="14">
        <v>563</v>
      </c>
      <c r="J19" s="16">
        <v>2.3090586145648295E-2</v>
      </c>
      <c r="K19" s="14">
        <v>1450</v>
      </c>
      <c r="L19" s="15">
        <v>0.25143055314721691</v>
      </c>
      <c r="M19" s="14">
        <v>1655</v>
      </c>
      <c r="N19" s="15">
        <v>0.25532243134834925</v>
      </c>
      <c r="O19" s="16">
        <v>-0.1238670694864048</v>
      </c>
    </row>
    <row r="20" spans="2:15" ht="14.45" customHeight="1" thickBot="1">
      <c r="B20" s="64"/>
      <c r="C20" s="18" t="s">
        <v>8</v>
      </c>
      <c r="D20" s="19">
        <v>588</v>
      </c>
      <c r="E20" s="20">
        <v>0.25214408233276159</v>
      </c>
      <c r="F20" s="19">
        <v>497</v>
      </c>
      <c r="G20" s="20">
        <v>0.19856172592888532</v>
      </c>
      <c r="H20" s="21">
        <v>0.18309859154929575</v>
      </c>
      <c r="I20" s="19">
        <v>571</v>
      </c>
      <c r="J20" s="21">
        <v>2.9772329246935181E-2</v>
      </c>
      <c r="K20" s="19">
        <v>1445</v>
      </c>
      <c r="L20" s="20">
        <v>0.25056355123981272</v>
      </c>
      <c r="M20" s="19">
        <v>1194</v>
      </c>
      <c r="N20" s="20">
        <v>0.18420240666460969</v>
      </c>
      <c r="O20" s="21">
        <v>0.21021775544388599</v>
      </c>
    </row>
    <row r="21" spans="2:15" ht="14.45" customHeight="1" thickBot="1">
      <c r="B21" s="64"/>
      <c r="C21" s="13" t="s">
        <v>3</v>
      </c>
      <c r="D21" s="14">
        <v>329</v>
      </c>
      <c r="E21" s="15">
        <v>0.14108061749571182</v>
      </c>
      <c r="F21" s="14">
        <v>303</v>
      </c>
      <c r="G21" s="15">
        <v>0.12105473431881741</v>
      </c>
      <c r="H21" s="16">
        <v>8.5808580858085737E-2</v>
      </c>
      <c r="I21" s="14">
        <v>273</v>
      </c>
      <c r="J21" s="16">
        <v>0.20512820512820507</v>
      </c>
      <c r="K21" s="14">
        <v>848</v>
      </c>
      <c r="L21" s="15">
        <v>0.1470435234957517</v>
      </c>
      <c r="M21" s="14">
        <v>841</v>
      </c>
      <c r="N21" s="15">
        <v>0.12974390620178958</v>
      </c>
      <c r="O21" s="16">
        <v>8.3234244946492897E-3</v>
      </c>
    </row>
    <row r="22" spans="2:15" ht="14.45" customHeight="1" thickBot="1">
      <c r="B22" s="64"/>
      <c r="C22" s="65" t="s">
        <v>4</v>
      </c>
      <c r="D22" s="19">
        <v>350</v>
      </c>
      <c r="E22" s="20">
        <v>0.15008576329331047</v>
      </c>
      <c r="F22" s="19">
        <v>481</v>
      </c>
      <c r="G22" s="20">
        <v>0.1921693967239313</v>
      </c>
      <c r="H22" s="21">
        <v>-0.27234927234927231</v>
      </c>
      <c r="I22" s="19">
        <v>219</v>
      </c>
      <c r="J22" s="21">
        <v>0.59817351598173518</v>
      </c>
      <c r="K22" s="19">
        <v>718</v>
      </c>
      <c r="L22" s="20">
        <v>0.12450147390324259</v>
      </c>
      <c r="M22" s="19">
        <v>1083</v>
      </c>
      <c r="N22" s="20">
        <v>0.16707806232644246</v>
      </c>
      <c r="O22" s="21">
        <v>-0.33702677746999077</v>
      </c>
    </row>
    <row r="23" spans="2:15" ht="14.45" customHeight="1" thickBot="1">
      <c r="B23" s="64"/>
      <c r="C23" s="66" t="s">
        <v>9</v>
      </c>
      <c r="D23" s="14">
        <v>278</v>
      </c>
      <c r="E23" s="15">
        <v>0.11921097770154374</v>
      </c>
      <c r="F23" s="14">
        <v>382</v>
      </c>
      <c r="G23" s="15">
        <v>0.15261685976827807</v>
      </c>
      <c r="H23" s="16">
        <v>-0.27225130890052351</v>
      </c>
      <c r="I23" s="14">
        <v>191</v>
      </c>
      <c r="J23" s="16">
        <v>0.45549738219895297</v>
      </c>
      <c r="K23" s="14">
        <v>667</v>
      </c>
      <c r="L23" s="15">
        <v>0.11565805444771979</v>
      </c>
      <c r="M23" s="14">
        <v>1087</v>
      </c>
      <c r="N23" s="15">
        <v>0.16769515581610614</v>
      </c>
      <c r="O23" s="16">
        <v>-0.38638454461821525</v>
      </c>
    </row>
    <row r="24" spans="2:15" ht="14.45" customHeight="1" thickBot="1">
      <c r="B24" s="64"/>
      <c r="C24" s="67" t="s">
        <v>11</v>
      </c>
      <c r="D24" s="19">
        <v>129</v>
      </c>
      <c r="E24" s="20">
        <v>5.5317324185248713E-2</v>
      </c>
      <c r="F24" s="19">
        <v>92</v>
      </c>
      <c r="G24" s="20">
        <v>3.6755892928485814E-2</v>
      </c>
      <c r="H24" s="21">
        <v>0.40217391304347827</v>
      </c>
      <c r="I24" s="19">
        <v>139</v>
      </c>
      <c r="J24" s="21">
        <v>-7.1942446043165464E-2</v>
      </c>
      <c r="K24" s="19">
        <v>388</v>
      </c>
      <c r="L24" s="20">
        <v>6.7279348014565629E-2</v>
      </c>
      <c r="M24" s="19">
        <v>304</v>
      </c>
      <c r="N24" s="20">
        <v>4.689910521443999E-2</v>
      </c>
      <c r="O24" s="21">
        <v>0.27631578947368429</v>
      </c>
    </row>
    <row r="25" spans="2:15" ht="14.45" customHeight="1" thickBot="1">
      <c r="B25" s="64"/>
      <c r="C25" s="13" t="s">
        <v>12</v>
      </c>
      <c r="D25" s="14">
        <v>48</v>
      </c>
      <c r="E25" s="15">
        <v>2.0583190394511151E-2</v>
      </c>
      <c r="F25" s="14">
        <v>89</v>
      </c>
      <c r="G25" s="15">
        <v>3.5557331202556934E-2</v>
      </c>
      <c r="H25" s="16">
        <v>-0.4606741573033708</v>
      </c>
      <c r="I25" s="14">
        <v>24</v>
      </c>
      <c r="J25" s="16">
        <v>1</v>
      </c>
      <c r="K25" s="14">
        <v>148</v>
      </c>
      <c r="L25" s="15">
        <v>2.5663256459164209E-2</v>
      </c>
      <c r="M25" s="14">
        <v>232</v>
      </c>
      <c r="N25" s="15">
        <v>3.5791422400493676E-2</v>
      </c>
      <c r="O25" s="16">
        <v>-0.36206896551724133</v>
      </c>
    </row>
    <row r="26" spans="2:15" ht="14.45" customHeight="1" thickBot="1">
      <c r="B26" s="64"/>
      <c r="C26" s="67" t="s">
        <v>56</v>
      </c>
      <c r="D26" s="19">
        <v>31</v>
      </c>
      <c r="E26" s="20">
        <v>1.3293310463121783E-2</v>
      </c>
      <c r="F26" s="19">
        <v>16</v>
      </c>
      <c r="G26" s="20">
        <v>6.392329204954055E-3</v>
      </c>
      <c r="H26" s="21">
        <v>0.9375</v>
      </c>
      <c r="I26" s="19">
        <v>37</v>
      </c>
      <c r="J26" s="21">
        <v>-0.16216216216216217</v>
      </c>
      <c r="K26" s="19">
        <v>96</v>
      </c>
      <c r="L26" s="20">
        <v>1.664643662216057E-2</v>
      </c>
      <c r="M26" s="19">
        <v>78</v>
      </c>
      <c r="N26" s="20">
        <v>1.2033323048441839E-2</v>
      </c>
      <c r="O26" s="21">
        <v>0.23076923076923084</v>
      </c>
    </row>
    <row r="27" spans="2:15" ht="14.45" customHeight="1" thickBot="1">
      <c r="B27" s="68"/>
      <c r="C27" s="13" t="s">
        <v>29</v>
      </c>
      <c r="D27" s="14">
        <v>3</v>
      </c>
      <c r="E27" s="15">
        <v>1.2864493996569467E-3</v>
      </c>
      <c r="F27" s="14">
        <v>6</v>
      </c>
      <c r="G27" s="15">
        <v>2.3971234518577705E-3</v>
      </c>
      <c r="H27" s="16">
        <v>-0.5</v>
      </c>
      <c r="I27" s="14">
        <v>1</v>
      </c>
      <c r="J27" s="16">
        <v>2</v>
      </c>
      <c r="K27" s="14">
        <v>7</v>
      </c>
      <c r="L27" s="15">
        <v>1.2138026703658747E-3</v>
      </c>
      <c r="M27" s="14">
        <v>8</v>
      </c>
      <c r="N27" s="15">
        <v>1.2341869793273681E-3</v>
      </c>
      <c r="O27" s="16">
        <v>-0.125</v>
      </c>
    </row>
    <row r="28" spans="2:15" ht="14.45" customHeight="1" thickBot="1">
      <c r="B28" s="22" t="s">
        <v>6</v>
      </c>
      <c r="C28" s="22" t="s">
        <v>30</v>
      </c>
      <c r="D28" s="23">
        <v>2332</v>
      </c>
      <c r="E28" s="24">
        <v>1.0000000000000002</v>
      </c>
      <c r="F28" s="23">
        <v>2503</v>
      </c>
      <c r="G28" s="24">
        <v>1</v>
      </c>
      <c r="H28" s="25">
        <v>-6.8318018377946488E-2</v>
      </c>
      <c r="I28" s="23">
        <v>2018</v>
      </c>
      <c r="J28" s="24">
        <v>0.15559960356788904</v>
      </c>
      <c r="K28" s="23">
        <v>5767</v>
      </c>
      <c r="L28" s="24">
        <v>1</v>
      </c>
      <c r="M28" s="23">
        <v>6482</v>
      </c>
      <c r="N28" s="24">
        <v>0.99999999999999989</v>
      </c>
      <c r="O28" s="25">
        <v>-0.1103054612773835</v>
      </c>
    </row>
    <row r="29" spans="2:15" ht="14.45" customHeight="1" thickBot="1">
      <c r="B29" s="22" t="s">
        <v>45</v>
      </c>
      <c r="C29" s="22" t="s">
        <v>30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1</v>
      </c>
      <c r="J29" s="24">
        <v>3</v>
      </c>
      <c r="K29" s="23">
        <v>5</v>
      </c>
      <c r="L29" s="24">
        <v>1</v>
      </c>
      <c r="M29" s="23">
        <v>7</v>
      </c>
      <c r="N29" s="24">
        <v>0.99999999999999989</v>
      </c>
      <c r="O29" s="25">
        <v>-0.2857142857142857</v>
      </c>
    </row>
    <row r="30" spans="2:15" ht="14.45" customHeight="1" thickBot="1">
      <c r="B30" s="100"/>
      <c r="C30" s="101" t="s">
        <v>30</v>
      </c>
      <c r="D30" s="26">
        <v>2573</v>
      </c>
      <c r="E30" s="27">
        <v>1</v>
      </c>
      <c r="F30" s="26">
        <v>2766</v>
      </c>
      <c r="G30" s="27">
        <v>1</v>
      </c>
      <c r="H30" s="28">
        <v>-6.9775849602313755E-2</v>
      </c>
      <c r="I30" s="26">
        <v>2173</v>
      </c>
      <c r="J30" s="28">
        <v>0.18407731247123782</v>
      </c>
      <c r="K30" s="26">
        <v>6324</v>
      </c>
      <c r="L30" s="27">
        <v>1</v>
      </c>
      <c r="M30" s="26">
        <v>7227</v>
      </c>
      <c r="N30" s="27">
        <v>1</v>
      </c>
      <c r="O30" s="28">
        <v>-0.12494811124948113</v>
      </c>
    </row>
    <row r="31" spans="2:15" ht="14.45" customHeight="1">
      <c r="B31" s="1" t="s">
        <v>58</v>
      </c>
      <c r="C31" s="29"/>
      <c r="D31" s="1"/>
      <c r="E31" s="1"/>
      <c r="F31" s="1"/>
      <c r="G31" s="1"/>
    </row>
    <row r="32" spans="2:15">
      <c r="B32" s="30" t="s">
        <v>59</v>
      </c>
      <c r="C32" s="1"/>
      <c r="D32" s="1"/>
      <c r="E32" s="1"/>
      <c r="F32" s="1"/>
      <c r="G32" s="1"/>
    </row>
    <row r="34" spans="2:15">
      <c r="B34" s="91" t="s">
        <v>36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61"/>
    </row>
    <row r="35" spans="2:15" ht="15" thickBot="1">
      <c r="B35" s="92" t="s">
        <v>37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62" t="s">
        <v>33</v>
      </c>
    </row>
    <row r="36" spans="2:15">
      <c r="B36" s="114" t="s">
        <v>21</v>
      </c>
      <c r="C36" s="116" t="s">
        <v>1</v>
      </c>
      <c r="D36" s="118" t="s">
        <v>92</v>
      </c>
      <c r="E36" s="96"/>
      <c r="F36" s="96"/>
      <c r="G36" s="96"/>
      <c r="H36" s="86"/>
      <c r="I36" s="85" t="s">
        <v>78</v>
      </c>
      <c r="J36" s="86"/>
      <c r="K36" s="85" t="s">
        <v>105</v>
      </c>
      <c r="L36" s="96"/>
      <c r="M36" s="96"/>
      <c r="N36" s="96"/>
      <c r="O36" s="97"/>
    </row>
    <row r="37" spans="2:15" ht="15" thickBot="1">
      <c r="B37" s="115"/>
      <c r="C37" s="117"/>
      <c r="D37" s="98" t="s">
        <v>106</v>
      </c>
      <c r="E37" s="94"/>
      <c r="F37" s="94"/>
      <c r="G37" s="94"/>
      <c r="H37" s="99"/>
      <c r="I37" s="93" t="s">
        <v>107</v>
      </c>
      <c r="J37" s="99"/>
      <c r="K37" s="93" t="s">
        <v>108</v>
      </c>
      <c r="L37" s="94"/>
      <c r="M37" s="94"/>
      <c r="N37" s="94"/>
      <c r="O37" s="95"/>
    </row>
    <row r="38" spans="2:15">
      <c r="B38" s="115"/>
      <c r="C38" s="117"/>
      <c r="D38" s="87">
        <v>2025</v>
      </c>
      <c r="E38" s="88"/>
      <c r="F38" s="87">
        <v>2024</v>
      </c>
      <c r="G38" s="88"/>
      <c r="H38" s="104" t="s">
        <v>22</v>
      </c>
      <c r="I38" s="83">
        <v>2024</v>
      </c>
      <c r="J38" s="83" t="s">
        <v>80</v>
      </c>
      <c r="K38" s="87">
        <v>2025</v>
      </c>
      <c r="L38" s="88"/>
      <c r="M38" s="87">
        <v>2024</v>
      </c>
      <c r="N38" s="88"/>
      <c r="O38" s="104" t="s">
        <v>22</v>
      </c>
    </row>
    <row r="39" spans="2:15" ht="15" thickBot="1">
      <c r="B39" s="106" t="s">
        <v>21</v>
      </c>
      <c r="C39" s="108" t="s">
        <v>24</v>
      </c>
      <c r="D39" s="89"/>
      <c r="E39" s="90"/>
      <c r="F39" s="89"/>
      <c r="G39" s="90"/>
      <c r="H39" s="105"/>
      <c r="I39" s="84"/>
      <c r="J39" s="84"/>
      <c r="K39" s="89"/>
      <c r="L39" s="90"/>
      <c r="M39" s="89"/>
      <c r="N39" s="90"/>
      <c r="O39" s="105"/>
    </row>
    <row r="40" spans="2:15">
      <c r="B40" s="106"/>
      <c r="C40" s="108"/>
      <c r="D40" s="6" t="s">
        <v>25</v>
      </c>
      <c r="E40" s="7" t="s">
        <v>2</v>
      </c>
      <c r="F40" s="6" t="s">
        <v>25</v>
      </c>
      <c r="G40" s="7" t="s">
        <v>2</v>
      </c>
      <c r="H40" s="110" t="s">
        <v>26</v>
      </c>
      <c r="I40" s="8" t="s">
        <v>25</v>
      </c>
      <c r="J40" s="112" t="s">
        <v>109</v>
      </c>
      <c r="K40" s="6" t="s">
        <v>25</v>
      </c>
      <c r="L40" s="7" t="s">
        <v>2</v>
      </c>
      <c r="M40" s="6" t="s">
        <v>25</v>
      </c>
      <c r="N40" s="7" t="s">
        <v>2</v>
      </c>
      <c r="O40" s="110" t="s">
        <v>26</v>
      </c>
    </row>
    <row r="41" spans="2:15" ht="26.25" thickBot="1">
      <c r="B41" s="107"/>
      <c r="C41" s="109"/>
      <c r="D41" s="9" t="s">
        <v>27</v>
      </c>
      <c r="E41" s="10" t="s">
        <v>28</v>
      </c>
      <c r="F41" s="9" t="s">
        <v>27</v>
      </c>
      <c r="G41" s="10" t="s">
        <v>28</v>
      </c>
      <c r="H41" s="111"/>
      <c r="I41" s="11" t="s">
        <v>27</v>
      </c>
      <c r="J41" s="113"/>
      <c r="K41" s="9" t="s">
        <v>27</v>
      </c>
      <c r="L41" s="10" t="s">
        <v>28</v>
      </c>
      <c r="M41" s="9" t="s">
        <v>27</v>
      </c>
      <c r="N41" s="10" t="s">
        <v>28</v>
      </c>
      <c r="O41" s="111"/>
    </row>
    <row r="42" spans="2:15" ht="15" thickBot="1">
      <c r="B42" s="69"/>
      <c r="C42" s="13" t="s">
        <v>4</v>
      </c>
      <c r="D42" s="14"/>
      <c r="E42" s="15"/>
      <c r="F42" s="14">
        <v>1</v>
      </c>
      <c r="G42" s="15">
        <v>1</v>
      </c>
      <c r="H42" s="16"/>
      <c r="I42" s="14"/>
      <c r="J42" s="16"/>
      <c r="K42" s="14"/>
      <c r="L42" s="15"/>
      <c r="M42" s="14">
        <v>1</v>
      </c>
      <c r="N42" s="15">
        <v>1</v>
      </c>
      <c r="O42" s="16"/>
    </row>
    <row r="43" spans="2:15" ht="15" thickBot="1">
      <c r="B43" s="22" t="s">
        <v>5</v>
      </c>
      <c r="C43" s="22">
        <v>0</v>
      </c>
      <c r="D43" s="23">
        <v>0</v>
      </c>
      <c r="E43" s="24">
        <v>0</v>
      </c>
      <c r="F43" s="23">
        <v>1</v>
      </c>
      <c r="G43" s="24">
        <v>1</v>
      </c>
      <c r="H43" s="25">
        <v>-1</v>
      </c>
      <c r="I43" s="23">
        <v>0</v>
      </c>
      <c r="J43" s="24">
        <v>0</v>
      </c>
      <c r="K43" s="23">
        <v>0</v>
      </c>
      <c r="L43" s="24">
        <v>0</v>
      </c>
      <c r="M43" s="23">
        <v>1</v>
      </c>
      <c r="N43" s="24">
        <v>1</v>
      </c>
      <c r="O43" s="25">
        <v>-1</v>
      </c>
    </row>
    <row r="44" spans="2:15" ht="15" thickBot="1">
      <c r="B44" s="63"/>
      <c r="C44" s="13" t="s">
        <v>8</v>
      </c>
      <c r="D44" s="14">
        <v>518</v>
      </c>
      <c r="E44" s="15">
        <v>0.27789699570815452</v>
      </c>
      <c r="F44" s="14">
        <v>404</v>
      </c>
      <c r="G44" s="15">
        <v>0.19219790675547099</v>
      </c>
      <c r="H44" s="16">
        <v>0.28217821782178221</v>
      </c>
      <c r="I44" s="14">
        <v>506</v>
      </c>
      <c r="J44" s="16">
        <v>2.3715415019762931E-2</v>
      </c>
      <c r="K44" s="14">
        <v>1268</v>
      </c>
      <c r="L44" s="15">
        <v>0.27339370418283743</v>
      </c>
      <c r="M44" s="14">
        <v>972</v>
      </c>
      <c r="N44" s="15">
        <v>0.18219306466729146</v>
      </c>
      <c r="O44" s="16">
        <v>0.30452674897119336</v>
      </c>
    </row>
    <row r="45" spans="2:15" ht="15" thickBot="1">
      <c r="B45" s="64"/>
      <c r="C45" s="18" t="s">
        <v>10</v>
      </c>
      <c r="D45" s="19">
        <v>472</v>
      </c>
      <c r="E45" s="20">
        <v>0.25321888412017168</v>
      </c>
      <c r="F45" s="19">
        <v>561</v>
      </c>
      <c r="G45" s="20">
        <v>0.26688867745004757</v>
      </c>
      <c r="H45" s="21">
        <v>-0.15864527629233516</v>
      </c>
      <c r="I45" s="19">
        <v>479</v>
      </c>
      <c r="J45" s="21">
        <v>-1.4613778705636737E-2</v>
      </c>
      <c r="K45" s="19">
        <v>1184</v>
      </c>
      <c r="L45" s="20">
        <v>0.25528244933160843</v>
      </c>
      <c r="M45" s="19">
        <v>1419</v>
      </c>
      <c r="N45" s="20">
        <v>0.26597938144329897</v>
      </c>
      <c r="O45" s="21">
        <v>-0.16560958421423533</v>
      </c>
    </row>
    <row r="46" spans="2:15" ht="15" thickBot="1">
      <c r="B46" s="64"/>
      <c r="C46" s="13" t="s">
        <v>3</v>
      </c>
      <c r="D46" s="14">
        <v>272</v>
      </c>
      <c r="E46" s="15">
        <v>0.14592274678111589</v>
      </c>
      <c r="F46" s="14">
        <v>275</v>
      </c>
      <c r="G46" s="15">
        <v>0.13082778306374881</v>
      </c>
      <c r="H46" s="16">
        <v>-1.0909090909090868E-2</v>
      </c>
      <c r="I46" s="14">
        <v>239</v>
      </c>
      <c r="J46" s="16">
        <v>0.13807531380753146</v>
      </c>
      <c r="K46" s="14">
        <v>725</v>
      </c>
      <c r="L46" s="15">
        <v>0.1563173781802501</v>
      </c>
      <c r="M46" s="14">
        <v>743</v>
      </c>
      <c r="N46" s="15">
        <v>0.13926897844423616</v>
      </c>
      <c r="O46" s="16">
        <v>-2.4226110363391617E-2</v>
      </c>
    </row>
    <row r="47" spans="2:15" ht="15" thickBot="1">
      <c r="B47" s="64"/>
      <c r="C47" s="65" t="s">
        <v>4</v>
      </c>
      <c r="D47" s="19">
        <v>247</v>
      </c>
      <c r="E47" s="20">
        <v>0.13251072961373392</v>
      </c>
      <c r="F47" s="19">
        <v>414</v>
      </c>
      <c r="G47" s="20">
        <v>0.19695528068506185</v>
      </c>
      <c r="H47" s="21">
        <v>-0.40338164251207731</v>
      </c>
      <c r="I47" s="19">
        <v>150</v>
      </c>
      <c r="J47" s="21">
        <v>0.64666666666666672</v>
      </c>
      <c r="K47" s="19">
        <v>491</v>
      </c>
      <c r="L47" s="20">
        <v>0.10586459680896938</v>
      </c>
      <c r="M47" s="19">
        <v>870</v>
      </c>
      <c r="N47" s="20">
        <v>0.16307403936269915</v>
      </c>
      <c r="O47" s="21">
        <v>-0.43563218390804592</v>
      </c>
    </row>
    <row r="48" spans="2:15" ht="15" thickBot="1">
      <c r="B48" s="64"/>
      <c r="C48" s="66" t="s">
        <v>9</v>
      </c>
      <c r="D48" s="14">
        <v>195</v>
      </c>
      <c r="E48" s="15">
        <v>0.1046137339055794</v>
      </c>
      <c r="F48" s="14">
        <v>282</v>
      </c>
      <c r="G48" s="15">
        <v>0.13415794481446242</v>
      </c>
      <c r="H48" s="16">
        <v>-0.30851063829787229</v>
      </c>
      <c r="I48" s="14">
        <v>139</v>
      </c>
      <c r="J48" s="16">
        <v>0.40287769784172656</v>
      </c>
      <c r="K48" s="14">
        <v>468</v>
      </c>
      <c r="L48" s="15">
        <v>0.10090556274256145</v>
      </c>
      <c r="M48" s="14">
        <v>837</v>
      </c>
      <c r="N48" s="15">
        <v>0.15688847235238987</v>
      </c>
      <c r="O48" s="16">
        <v>-0.44086021505376349</v>
      </c>
    </row>
    <row r="49" spans="2:15" ht="15" thickBot="1">
      <c r="B49" s="64"/>
      <c r="C49" s="67" t="s">
        <v>11</v>
      </c>
      <c r="D49" s="19">
        <v>92</v>
      </c>
      <c r="E49" s="20">
        <v>4.9356223175965663E-2</v>
      </c>
      <c r="F49" s="19">
        <v>71</v>
      </c>
      <c r="G49" s="20">
        <v>3.3777354900095147E-2</v>
      </c>
      <c r="H49" s="21">
        <v>0.29577464788732399</v>
      </c>
      <c r="I49" s="19">
        <v>127</v>
      </c>
      <c r="J49" s="21">
        <v>-0.27559055118110232</v>
      </c>
      <c r="K49" s="19">
        <v>309</v>
      </c>
      <c r="L49" s="20">
        <v>6.6623544631306597E-2</v>
      </c>
      <c r="M49" s="19">
        <v>225</v>
      </c>
      <c r="N49" s="20">
        <v>4.2174320524835988E-2</v>
      </c>
      <c r="O49" s="21">
        <v>0.37333333333333329</v>
      </c>
    </row>
    <row r="50" spans="2:15" ht="15" thickBot="1">
      <c r="B50" s="64"/>
      <c r="C50" s="13" t="s">
        <v>12</v>
      </c>
      <c r="D50" s="14">
        <v>35</v>
      </c>
      <c r="E50" s="15">
        <v>1.8776824034334765E-2</v>
      </c>
      <c r="F50" s="14">
        <v>78</v>
      </c>
      <c r="G50" s="15">
        <v>3.7107516650808754E-2</v>
      </c>
      <c r="H50" s="16">
        <v>-0.55128205128205132</v>
      </c>
      <c r="I50" s="14">
        <v>13</v>
      </c>
      <c r="J50" s="16">
        <v>1.6923076923076925</v>
      </c>
      <c r="K50" s="14">
        <v>96</v>
      </c>
      <c r="L50" s="15">
        <v>2.0698576972833119E-2</v>
      </c>
      <c r="M50" s="14">
        <v>189</v>
      </c>
      <c r="N50" s="15">
        <v>3.5426429240862228E-2</v>
      </c>
      <c r="O50" s="16">
        <v>-0.49206349206349209</v>
      </c>
    </row>
    <row r="51" spans="2:15" ht="15" thickBot="1">
      <c r="B51" s="64"/>
      <c r="C51" s="67" t="s">
        <v>56</v>
      </c>
      <c r="D51" s="19">
        <v>31</v>
      </c>
      <c r="E51" s="20">
        <v>1.6630901287553648E-2</v>
      </c>
      <c r="F51" s="19">
        <v>16</v>
      </c>
      <c r="G51" s="20">
        <v>7.6117982873453857E-3</v>
      </c>
      <c r="H51" s="21">
        <v>0.9375</v>
      </c>
      <c r="I51" s="19">
        <v>37</v>
      </c>
      <c r="J51" s="21">
        <v>-0.16216216216216217</v>
      </c>
      <c r="K51" s="19">
        <v>94</v>
      </c>
      <c r="L51" s="20">
        <v>2.0267356619232429E-2</v>
      </c>
      <c r="M51" s="19">
        <v>77</v>
      </c>
      <c r="N51" s="20">
        <v>1.443298969072165E-2</v>
      </c>
      <c r="O51" s="21">
        <v>0.22077922077922074</v>
      </c>
    </row>
    <row r="52" spans="2:15" ht="15" thickBot="1">
      <c r="B52" s="68"/>
      <c r="C52" s="13" t="s">
        <v>29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0</v>
      </c>
      <c r="N52" s="15">
        <v>0</v>
      </c>
      <c r="O52" s="16"/>
    </row>
    <row r="53" spans="2:15" ht="15" thickBot="1">
      <c r="B53" s="22" t="s">
        <v>6</v>
      </c>
      <c r="C53" s="22" t="s">
        <v>30</v>
      </c>
      <c r="D53" s="23">
        <v>1862</v>
      </c>
      <c r="E53" s="24">
        <v>0.99892703862660948</v>
      </c>
      <c r="F53" s="23">
        <v>2101</v>
      </c>
      <c r="G53" s="24">
        <v>0.99952426260704097</v>
      </c>
      <c r="H53" s="25">
        <v>-0.11375535459305097</v>
      </c>
      <c r="I53" s="23">
        <v>1690</v>
      </c>
      <c r="J53" s="24">
        <v>0.10177514792899411</v>
      </c>
      <c r="K53" s="23">
        <v>4635</v>
      </c>
      <c r="L53" s="24">
        <v>0.99935316946959907</v>
      </c>
      <c r="M53" s="23">
        <v>5332</v>
      </c>
      <c r="N53" s="24">
        <v>0.99943767572633546</v>
      </c>
      <c r="O53" s="25">
        <v>-0.13072018004501129</v>
      </c>
    </row>
    <row r="54" spans="2:15" ht="15" thickBot="1">
      <c r="B54" s="22" t="s">
        <v>45</v>
      </c>
      <c r="C54" s="76" t="s">
        <v>30</v>
      </c>
      <c r="D54" s="23">
        <v>2</v>
      </c>
      <c r="E54" s="24">
        <v>1</v>
      </c>
      <c r="F54" s="23">
        <v>1</v>
      </c>
      <c r="G54" s="24">
        <v>1</v>
      </c>
      <c r="H54" s="25">
        <v>1</v>
      </c>
      <c r="I54" s="23">
        <v>1</v>
      </c>
      <c r="J54" s="24">
        <v>1</v>
      </c>
      <c r="K54" s="23">
        <v>3</v>
      </c>
      <c r="L54" s="24">
        <v>1</v>
      </c>
      <c r="M54" s="23">
        <v>2</v>
      </c>
      <c r="N54" s="24">
        <v>1</v>
      </c>
      <c r="O54" s="25">
        <v>0.5</v>
      </c>
    </row>
    <row r="55" spans="2:15" ht="15" thickBot="1">
      <c r="B55" s="119" t="s">
        <v>30</v>
      </c>
      <c r="C55" s="120" t="s">
        <v>30</v>
      </c>
      <c r="D55" s="26">
        <v>1864</v>
      </c>
      <c r="E55" s="27">
        <v>1</v>
      </c>
      <c r="F55" s="26">
        <v>2102</v>
      </c>
      <c r="G55" s="27">
        <v>1</v>
      </c>
      <c r="H55" s="28">
        <v>-0.11322549952426264</v>
      </c>
      <c r="I55" s="26">
        <v>1691</v>
      </c>
      <c r="J55" s="28">
        <v>0.10230632761679481</v>
      </c>
      <c r="K55" s="26">
        <v>4638</v>
      </c>
      <c r="L55" s="27">
        <v>1</v>
      </c>
      <c r="M55" s="26">
        <v>5335</v>
      </c>
      <c r="N55" s="27">
        <v>1</v>
      </c>
      <c r="O55" s="28">
        <v>-0.1306466729147141</v>
      </c>
    </row>
    <row r="56" spans="2:15">
      <c r="B56" s="70" t="s">
        <v>40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2:1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91" t="s">
        <v>43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61"/>
    </row>
    <row r="59" spans="2:15" ht="15" thickBot="1">
      <c r="B59" s="92" t="s">
        <v>44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62" t="s">
        <v>33</v>
      </c>
    </row>
    <row r="60" spans="2:15">
      <c r="B60" s="114" t="s">
        <v>21</v>
      </c>
      <c r="C60" s="116" t="s">
        <v>1</v>
      </c>
      <c r="D60" s="118" t="s">
        <v>92</v>
      </c>
      <c r="E60" s="96"/>
      <c r="F60" s="96"/>
      <c r="G60" s="96"/>
      <c r="H60" s="86"/>
      <c r="I60" s="85" t="s">
        <v>78</v>
      </c>
      <c r="J60" s="86"/>
      <c r="K60" s="85" t="s">
        <v>105</v>
      </c>
      <c r="L60" s="96"/>
      <c r="M60" s="96"/>
      <c r="N60" s="96"/>
      <c r="O60" s="97"/>
    </row>
    <row r="61" spans="2:15" ht="15" thickBot="1">
      <c r="B61" s="115"/>
      <c r="C61" s="117"/>
      <c r="D61" s="98" t="s">
        <v>106</v>
      </c>
      <c r="E61" s="94"/>
      <c r="F61" s="94"/>
      <c r="G61" s="94"/>
      <c r="H61" s="99"/>
      <c r="I61" s="93" t="s">
        <v>107</v>
      </c>
      <c r="J61" s="99"/>
      <c r="K61" s="93" t="s">
        <v>108</v>
      </c>
      <c r="L61" s="94"/>
      <c r="M61" s="94"/>
      <c r="N61" s="94"/>
      <c r="O61" s="95"/>
    </row>
    <row r="62" spans="2:15" ht="15" customHeight="1">
      <c r="B62" s="115"/>
      <c r="C62" s="117"/>
      <c r="D62" s="87">
        <v>2025</v>
      </c>
      <c r="E62" s="88"/>
      <c r="F62" s="87">
        <v>2024</v>
      </c>
      <c r="G62" s="88"/>
      <c r="H62" s="104" t="s">
        <v>22</v>
      </c>
      <c r="I62" s="83">
        <v>2024</v>
      </c>
      <c r="J62" s="83" t="s">
        <v>80</v>
      </c>
      <c r="K62" s="87">
        <v>2025</v>
      </c>
      <c r="L62" s="88"/>
      <c r="M62" s="87">
        <v>2024</v>
      </c>
      <c r="N62" s="88"/>
      <c r="O62" s="104" t="s">
        <v>22</v>
      </c>
    </row>
    <row r="63" spans="2:15" ht="14.45" customHeight="1" thickBot="1">
      <c r="B63" s="106" t="s">
        <v>21</v>
      </c>
      <c r="C63" s="108" t="s">
        <v>24</v>
      </c>
      <c r="D63" s="89"/>
      <c r="E63" s="90"/>
      <c r="F63" s="89"/>
      <c r="G63" s="90"/>
      <c r="H63" s="105"/>
      <c r="I63" s="84"/>
      <c r="J63" s="84"/>
      <c r="K63" s="89"/>
      <c r="L63" s="90"/>
      <c r="M63" s="89"/>
      <c r="N63" s="90"/>
      <c r="O63" s="105"/>
    </row>
    <row r="64" spans="2:15" ht="15" customHeight="1">
      <c r="B64" s="106"/>
      <c r="C64" s="108"/>
      <c r="D64" s="6" t="s">
        <v>25</v>
      </c>
      <c r="E64" s="7" t="s">
        <v>2</v>
      </c>
      <c r="F64" s="6" t="s">
        <v>25</v>
      </c>
      <c r="G64" s="7" t="s">
        <v>2</v>
      </c>
      <c r="H64" s="110" t="s">
        <v>26</v>
      </c>
      <c r="I64" s="8" t="s">
        <v>25</v>
      </c>
      <c r="J64" s="112" t="s">
        <v>109</v>
      </c>
      <c r="K64" s="6" t="s">
        <v>25</v>
      </c>
      <c r="L64" s="7" t="s">
        <v>2</v>
      </c>
      <c r="M64" s="6" t="s">
        <v>25</v>
      </c>
      <c r="N64" s="7" t="s">
        <v>2</v>
      </c>
      <c r="O64" s="110" t="s">
        <v>26</v>
      </c>
    </row>
    <row r="65" spans="2:15" ht="14.25" customHeight="1" thickBot="1">
      <c r="B65" s="107"/>
      <c r="C65" s="109"/>
      <c r="D65" s="9" t="s">
        <v>27</v>
      </c>
      <c r="E65" s="10" t="s">
        <v>28</v>
      </c>
      <c r="F65" s="9" t="s">
        <v>27</v>
      </c>
      <c r="G65" s="10" t="s">
        <v>28</v>
      </c>
      <c r="H65" s="111"/>
      <c r="I65" s="11" t="s">
        <v>27</v>
      </c>
      <c r="J65" s="113"/>
      <c r="K65" s="9" t="s">
        <v>27</v>
      </c>
      <c r="L65" s="10" t="s">
        <v>28</v>
      </c>
      <c r="M65" s="9" t="s">
        <v>27</v>
      </c>
      <c r="N65" s="10" t="s">
        <v>28</v>
      </c>
      <c r="O65" s="111"/>
    </row>
    <row r="66" spans="2:15" ht="15" thickBot="1">
      <c r="B66" s="63"/>
      <c r="C66" s="13" t="s">
        <v>12</v>
      </c>
      <c r="D66" s="14">
        <v>144</v>
      </c>
      <c r="E66" s="15">
        <v>0.60759493670886078</v>
      </c>
      <c r="F66" s="14">
        <v>170</v>
      </c>
      <c r="G66" s="15">
        <v>0.65134099616858232</v>
      </c>
      <c r="H66" s="16">
        <v>-0.15294117647058825</v>
      </c>
      <c r="I66" s="14">
        <v>91</v>
      </c>
      <c r="J66" s="16">
        <v>0.58241758241758235</v>
      </c>
      <c r="K66" s="14">
        <v>296</v>
      </c>
      <c r="L66" s="15">
        <v>0.53623188405797106</v>
      </c>
      <c r="M66" s="14">
        <v>461</v>
      </c>
      <c r="N66" s="15">
        <v>0.62550881953867032</v>
      </c>
      <c r="O66" s="16">
        <v>-0.35791757049891537</v>
      </c>
    </row>
    <row r="67" spans="2:15" ht="15" thickBot="1">
      <c r="B67" s="64"/>
      <c r="C67" s="18" t="s">
        <v>9</v>
      </c>
      <c r="D67" s="19">
        <v>27</v>
      </c>
      <c r="E67" s="20">
        <v>0.11392405063291139</v>
      </c>
      <c r="F67" s="19">
        <v>28</v>
      </c>
      <c r="G67" s="20">
        <v>0.10727969348659004</v>
      </c>
      <c r="H67" s="21">
        <v>-3.5714285714285698E-2</v>
      </c>
      <c r="I67" s="19">
        <v>18</v>
      </c>
      <c r="J67" s="21">
        <v>0.5</v>
      </c>
      <c r="K67" s="19">
        <v>65</v>
      </c>
      <c r="L67" s="20">
        <v>0.11775362318840579</v>
      </c>
      <c r="M67" s="19">
        <v>99</v>
      </c>
      <c r="N67" s="20">
        <v>0.13432835820895522</v>
      </c>
      <c r="O67" s="21">
        <v>-0.34343434343434343</v>
      </c>
    </row>
    <row r="68" spans="2:15" ht="15" thickBot="1">
      <c r="B68" s="64"/>
      <c r="C68" s="13" t="s">
        <v>4</v>
      </c>
      <c r="D68" s="14">
        <v>22</v>
      </c>
      <c r="E68" s="15">
        <v>9.2827004219409287E-2</v>
      </c>
      <c r="F68" s="14">
        <v>14</v>
      </c>
      <c r="G68" s="15">
        <v>5.3639846743295021E-2</v>
      </c>
      <c r="H68" s="16">
        <v>0.5714285714285714</v>
      </c>
      <c r="I68" s="14"/>
      <c r="J68" s="16"/>
      <c r="K68" s="14">
        <v>61</v>
      </c>
      <c r="L68" s="15">
        <v>0.1105072463768116</v>
      </c>
      <c r="M68" s="14">
        <v>32</v>
      </c>
      <c r="N68" s="15">
        <v>4.3419267299864311E-2</v>
      </c>
      <c r="O68" s="16">
        <v>0.90625</v>
      </c>
    </row>
    <row r="69" spans="2:15" ht="14.45" customHeight="1" thickBot="1">
      <c r="B69" s="64"/>
      <c r="C69" s="65" t="s">
        <v>38</v>
      </c>
      <c r="D69" s="19">
        <v>15</v>
      </c>
      <c r="E69" s="20">
        <v>6.3291139240506333E-2</v>
      </c>
      <c r="F69" s="19">
        <v>19</v>
      </c>
      <c r="G69" s="20">
        <v>7.2796934865900387E-2</v>
      </c>
      <c r="H69" s="21">
        <v>-0.21052631578947367</v>
      </c>
      <c r="I69" s="19"/>
      <c r="J69" s="21"/>
      <c r="K69" s="19">
        <v>36</v>
      </c>
      <c r="L69" s="20">
        <v>6.5217391304347824E-2</v>
      </c>
      <c r="M69" s="19">
        <v>48</v>
      </c>
      <c r="N69" s="20">
        <v>6.5128900949796467E-2</v>
      </c>
      <c r="O69" s="21">
        <v>-0.25</v>
      </c>
    </row>
    <row r="70" spans="2:15" ht="14.45" customHeight="1" thickBot="1">
      <c r="B70" s="64"/>
      <c r="C70" s="66" t="s">
        <v>3</v>
      </c>
      <c r="D70" s="14">
        <v>4</v>
      </c>
      <c r="E70" s="15">
        <v>1.6877637130801686E-2</v>
      </c>
      <c r="F70" s="14">
        <v>9</v>
      </c>
      <c r="G70" s="15">
        <v>3.4482758620689655E-2</v>
      </c>
      <c r="H70" s="16">
        <v>-0.55555555555555558</v>
      </c>
      <c r="I70" s="14">
        <v>3</v>
      </c>
      <c r="J70" s="16">
        <v>0.33333333333333326</v>
      </c>
      <c r="K70" s="14">
        <v>19</v>
      </c>
      <c r="L70" s="15">
        <v>3.4420289855072464E-2</v>
      </c>
      <c r="M70" s="14">
        <v>22</v>
      </c>
      <c r="N70" s="15">
        <v>2.9850746268656716E-2</v>
      </c>
      <c r="O70" s="16">
        <v>-0.13636363636363635</v>
      </c>
    </row>
    <row r="71" spans="2:15" ht="14.45" customHeight="1" thickBot="1">
      <c r="B71" s="64"/>
      <c r="C71" s="67" t="s">
        <v>63</v>
      </c>
      <c r="D71" s="19">
        <v>4</v>
      </c>
      <c r="E71" s="20">
        <v>1.6877637130801686E-2</v>
      </c>
      <c r="F71" s="19">
        <v>3</v>
      </c>
      <c r="G71" s="20">
        <v>1.1494252873563218E-2</v>
      </c>
      <c r="H71" s="21">
        <v>0.33333333333333326</v>
      </c>
      <c r="I71" s="19">
        <v>6</v>
      </c>
      <c r="J71" s="21">
        <v>-0.33333333333333337</v>
      </c>
      <c r="K71" s="19">
        <v>14</v>
      </c>
      <c r="L71" s="20">
        <v>2.5362318840579712E-2</v>
      </c>
      <c r="M71" s="19">
        <v>8</v>
      </c>
      <c r="N71" s="20">
        <v>1.0854816824966078E-2</v>
      </c>
      <c r="O71" s="21">
        <v>0.75</v>
      </c>
    </row>
    <row r="72" spans="2:15" ht="14.45" customHeight="1" thickBot="1">
      <c r="B72" s="64"/>
      <c r="C72" s="13" t="s">
        <v>11</v>
      </c>
      <c r="D72" s="14">
        <v>2</v>
      </c>
      <c r="E72" s="15">
        <v>8.4388185654008432E-3</v>
      </c>
      <c r="F72" s="14">
        <v>6</v>
      </c>
      <c r="G72" s="15">
        <v>2.2988505747126436E-2</v>
      </c>
      <c r="H72" s="16">
        <v>-0.66666666666666674</v>
      </c>
      <c r="I72" s="14">
        <v>3</v>
      </c>
      <c r="J72" s="16">
        <v>-0.33333333333333337</v>
      </c>
      <c r="K72" s="14">
        <v>12</v>
      </c>
      <c r="L72" s="15">
        <v>2.1739130434782608E-2</v>
      </c>
      <c r="M72" s="14">
        <v>27</v>
      </c>
      <c r="N72" s="15">
        <v>3.6635006784260515E-2</v>
      </c>
      <c r="O72" s="16">
        <v>-0.55555555555555558</v>
      </c>
    </row>
    <row r="73" spans="2:15" ht="15" thickBot="1">
      <c r="B73" s="64"/>
      <c r="C73" s="67" t="s">
        <v>29</v>
      </c>
      <c r="D73" s="19">
        <v>19</v>
      </c>
      <c r="E73" s="20">
        <v>8.0168776371308023E-2</v>
      </c>
      <c r="F73" s="19">
        <v>12</v>
      </c>
      <c r="G73" s="20">
        <v>4.5977011494252873E-2</v>
      </c>
      <c r="H73" s="21">
        <v>0.58333333333333326</v>
      </c>
      <c r="I73" s="19">
        <v>15</v>
      </c>
      <c r="J73" s="21">
        <v>0.26666666666666661</v>
      </c>
      <c r="K73" s="19">
        <v>49</v>
      </c>
      <c r="L73" s="20">
        <v>8.8768115942028991E-2</v>
      </c>
      <c r="M73" s="19">
        <v>40</v>
      </c>
      <c r="N73" s="20">
        <v>5.4274084124830396E-2</v>
      </c>
      <c r="O73" s="21">
        <v>0.22500000000000009</v>
      </c>
    </row>
    <row r="74" spans="2:15" ht="15" customHeight="1" thickBot="1">
      <c r="B74" s="22" t="s">
        <v>5</v>
      </c>
      <c r="C74" s="22" t="s">
        <v>30</v>
      </c>
      <c r="D74" s="23">
        <v>237</v>
      </c>
      <c r="E74" s="24">
        <v>0.99999999999999978</v>
      </c>
      <c r="F74" s="23">
        <v>261</v>
      </c>
      <c r="G74" s="24">
        <v>0.99999999999999989</v>
      </c>
      <c r="H74" s="25">
        <v>-9.1954022988505746E-2</v>
      </c>
      <c r="I74" s="23">
        <v>136</v>
      </c>
      <c r="J74" s="24">
        <v>-1.0009157509157514</v>
      </c>
      <c r="K74" s="23">
        <v>552</v>
      </c>
      <c r="L74" s="24">
        <v>1.0000000000000002</v>
      </c>
      <c r="M74" s="23">
        <v>737</v>
      </c>
      <c r="N74" s="24">
        <v>0.99999999999999978</v>
      </c>
      <c r="O74" s="25">
        <v>-0.25101763907734054</v>
      </c>
    </row>
    <row r="75" spans="2:15" ht="15" thickBot="1">
      <c r="B75" s="63"/>
      <c r="C75" s="13" t="s">
        <v>10</v>
      </c>
      <c r="D75" s="14">
        <v>104</v>
      </c>
      <c r="E75" s="15">
        <v>0.22127659574468084</v>
      </c>
      <c r="F75" s="14">
        <v>76</v>
      </c>
      <c r="G75" s="15">
        <v>0.1890547263681592</v>
      </c>
      <c r="H75" s="16">
        <v>0.36842105263157898</v>
      </c>
      <c r="I75" s="14">
        <v>84</v>
      </c>
      <c r="J75" s="16">
        <v>0.23809523809523814</v>
      </c>
      <c r="K75" s="14">
        <v>266</v>
      </c>
      <c r="L75" s="15">
        <v>0.23498233215547704</v>
      </c>
      <c r="M75" s="14">
        <v>236</v>
      </c>
      <c r="N75" s="15">
        <v>0.20521739130434782</v>
      </c>
      <c r="O75" s="16">
        <v>0.12711864406779672</v>
      </c>
    </row>
    <row r="76" spans="2:15" ht="15" customHeight="1" thickBot="1">
      <c r="B76" s="64"/>
      <c r="C76" s="18" t="s">
        <v>4</v>
      </c>
      <c r="D76" s="19">
        <v>103</v>
      </c>
      <c r="E76" s="20">
        <v>0.21914893617021278</v>
      </c>
      <c r="F76" s="19">
        <v>67</v>
      </c>
      <c r="G76" s="20">
        <v>0.16666666666666666</v>
      </c>
      <c r="H76" s="21">
        <v>0.53731343283582089</v>
      </c>
      <c r="I76" s="19">
        <v>69</v>
      </c>
      <c r="J76" s="21">
        <v>0.49275362318840576</v>
      </c>
      <c r="K76" s="19">
        <v>227</v>
      </c>
      <c r="L76" s="20">
        <v>0.20053003533568906</v>
      </c>
      <c r="M76" s="19">
        <v>213</v>
      </c>
      <c r="N76" s="20">
        <v>0.18521739130434783</v>
      </c>
      <c r="O76" s="21">
        <v>6.5727699530516492E-2</v>
      </c>
    </row>
    <row r="77" spans="2:15" ht="15" thickBot="1">
      <c r="B77" s="64"/>
      <c r="C77" s="13" t="s">
        <v>9</v>
      </c>
      <c r="D77" s="14">
        <v>83</v>
      </c>
      <c r="E77" s="15">
        <v>0.17659574468085107</v>
      </c>
      <c r="F77" s="14">
        <v>100</v>
      </c>
      <c r="G77" s="15">
        <v>0.24875621890547264</v>
      </c>
      <c r="H77" s="16">
        <v>-0.17000000000000004</v>
      </c>
      <c r="I77" s="14">
        <v>52</v>
      </c>
      <c r="J77" s="16">
        <v>0.59615384615384626</v>
      </c>
      <c r="K77" s="14">
        <v>199</v>
      </c>
      <c r="L77" s="15">
        <v>0.17579505300353357</v>
      </c>
      <c r="M77" s="14">
        <v>250</v>
      </c>
      <c r="N77" s="15">
        <v>0.21739130434782608</v>
      </c>
      <c r="O77" s="16">
        <v>-0.20399999999999996</v>
      </c>
    </row>
    <row r="78" spans="2:15" ht="15" customHeight="1" thickBot="1">
      <c r="B78" s="64"/>
      <c r="C78" s="65" t="s">
        <v>8</v>
      </c>
      <c r="D78" s="19">
        <v>70</v>
      </c>
      <c r="E78" s="20">
        <v>0.14893617021276595</v>
      </c>
      <c r="F78" s="19">
        <v>93</v>
      </c>
      <c r="G78" s="20">
        <v>0.23134328358208955</v>
      </c>
      <c r="H78" s="21">
        <v>-0.24731182795698925</v>
      </c>
      <c r="I78" s="19">
        <v>65</v>
      </c>
      <c r="J78" s="21">
        <v>7.6923076923076872E-2</v>
      </c>
      <c r="K78" s="19">
        <v>177</v>
      </c>
      <c r="L78" s="20">
        <v>0.15636042402826855</v>
      </c>
      <c r="M78" s="19">
        <v>222</v>
      </c>
      <c r="N78" s="20">
        <v>0.19304347826086957</v>
      </c>
      <c r="O78" s="21">
        <v>-0.20270270270270274</v>
      </c>
    </row>
    <row r="79" spans="2:15" ht="15" thickBot="1">
      <c r="B79" s="64"/>
      <c r="C79" s="66" t="s">
        <v>3</v>
      </c>
      <c r="D79" s="14">
        <v>57</v>
      </c>
      <c r="E79" s="15">
        <v>0.12127659574468085</v>
      </c>
      <c r="F79" s="14">
        <v>28</v>
      </c>
      <c r="G79" s="15">
        <v>6.965174129353234E-2</v>
      </c>
      <c r="H79" s="16">
        <v>1.0357142857142856</v>
      </c>
      <c r="I79" s="14">
        <v>34</v>
      </c>
      <c r="J79" s="16">
        <v>0.67647058823529416</v>
      </c>
      <c r="K79" s="14">
        <v>123</v>
      </c>
      <c r="L79" s="15">
        <v>0.10865724381625441</v>
      </c>
      <c r="M79" s="14">
        <v>98</v>
      </c>
      <c r="N79" s="15">
        <v>8.5217391304347828E-2</v>
      </c>
      <c r="O79" s="16">
        <v>0.25510204081632648</v>
      </c>
    </row>
    <row r="80" spans="2:15" ht="15" customHeight="1" thickBot="1">
      <c r="B80" s="64"/>
      <c r="C80" s="67" t="s">
        <v>11</v>
      </c>
      <c r="D80" s="19">
        <v>37</v>
      </c>
      <c r="E80" s="20">
        <v>7.8723404255319152E-2</v>
      </c>
      <c r="F80" s="19">
        <v>21</v>
      </c>
      <c r="G80" s="20">
        <v>5.2238805970149252E-2</v>
      </c>
      <c r="H80" s="21">
        <v>0.76190476190476186</v>
      </c>
      <c r="I80" s="19">
        <v>12</v>
      </c>
      <c r="J80" s="21">
        <v>2.0833333333333335</v>
      </c>
      <c r="K80" s="19">
        <v>79</v>
      </c>
      <c r="L80" s="20">
        <v>6.9787985865724378E-2</v>
      </c>
      <c r="M80" s="19">
        <v>79</v>
      </c>
      <c r="N80" s="20">
        <v>6.8695652173913047E-2</v>
      </c>
      <c r="O80" s="21">
        <v>0</v>
      </c>
    </row>
    <row r="81" spans="2:15" ht="15" customHeight="1" thickBot="1">
      <c r="B81" s="64"/>
      <c r="C81" s="13" t="s">
        <v>12</v>
      </c>
      <c r="D81" s="14">
        <v>13</v>
      </c>
      <c r="E81" s="15">
        <v>2.7659574468085105E-2</v>
      </c>
      <c r="F81" s="14">
        <v>11</v>
      </c>
      <c r="G81" s="15">
        <v>2.736318407960199E-2</v>
      </c>
      <c r="H81" s="16">
        <v>0.18181818181818188</v>
      </c>
      <c r="I81" s="14">
        <v>11</v>
      </c>
      <c r="J81" s="16">
        <v>0.18181818181818188</v>
      </c>
      <c r="K81" s="14">
        <v>52</v>
      </c>
      <c r="L81" s="15">
        <v>4.5936395759717315E-2</v>
      </c>
      <c r="M81" s="14">
        <v>43</v>
      </c>
      <c r="N81" s="15">
        <v>3.7391304347826088E-2</v>
      </c>
      <c r="O81" s="16">
        <v>0.20930232558139528</v>
      </c>
    </row>
    <row r="82" spans="2:15" ht="15" customHeight="1" thickBot="1">
      <c r="B82" s="64"/>
      <c r="C82" s="67" t="s">
        <v>29</v>
      </c>
      <c r="D82" s="19">
        <v>3</v>
      </c>
      <c r="E82" s="20">
        <v>6.382978723404255E-3</v>
      </c>
      <c r="F82" s="19">
        <v>6</v>
      </c>
      <c r="G82" s="20">
        <v>1.4925373134328358E-2</v>
      </c>
      <c r="H82" s="21">
        <v>-0.5</v>
      </c>
      <c r="I82" s="19">
        <v>1</v>
      </c>
      <c r="J82" s="21">
        <v>2</v>
      </c>
      <c r="K82" s="19">
        <v>9</v>
      </c>
      <c r="L82" s="20">
        <v>7.9505300353356883E-3</v>
      </c>
      <c r="M82" s="19">
        <v>9</v>
      </c>
      <c r="N82" s="20">
        <v>7.8260869565217397E-3</v>
      </c>
      <c r="O82" s="21">
        <v>0</v>
      </c>
    </row>
    <row r="83" spans="2:15" ht="15" customHeight="1" thickBot="1">
      <c r="B83" s="22" t="s">
        <v>6</v>
      </c>
      <c r="C83" s="22" t="s">
        <v>30</v>
      </c>
      <c r="D83" s="23">
        <v>470</v>
      </c>
      <c r="E83" s="24">
        <v>1</v>
      </c>
      <c r="F83" s="23">
        <v>402</v>
      </c>
      <c r="G83" s="24">
        <v>1</v>
      </c>
      <c r="H83" s="25">
        <v>0.16915422885572129</v>
      </c>
      <c r="I83" s="23">
        <v>328</v>
      </c>
      <c r="J83" s="24">
        <v>0.43292682926829262</v>
      </c>
      <c r="K83" s="23">
        <v>1132</v>
      </c>
      <c r="L83" s="24">
        <v>1</v>
      </c>
      <c r="M83" s="23">
        <v>1150</v>
      </c>
      <c r="N83" s="24">
        <v>1</v>
      </c>
      <c r="O83" s="25">
        <v>-1.5652173913043521E-2</v>
      </c>
    </row>
    <row r="84" spans="2:15" ht="15" thickBot="1">
      <c r="B84" s="22" t="s">
        <v>45</v>
      </c>
      <c r="C84" s="22" t="s">
        <v>30</v>
      </c>
      <c r="D84" s="23">
        <v>2</v>
      </c>
      <c r="E84" s="24">
        <v>1</v>
      </c>
      <c r="F84" s="23">
        <v>1</v>
      </c>
      <c r="G84" s="24">
        <v>1</v>
      </c>
      <c r="H84" s="25">
        <v>1</v>
      </c>
      <c r="I84" s="23">
        <v>0</v>
      </c>
      <c r="J84" s="24"/>
      <c r="K84" s="23">
        <v>2</v>
      </c>
      <c r="L84" s="24">
        <v>1</v>
      </c>
      <c r="M84" s="23">
        <v>5</v>
      </c>
      <c r="N84" s="24">
        <v>1</v>
      </c>
      <c r="O84" s="25">
        <v>-0.6</v>
      </c>
    </row>
    <row r="85" spans="2:15" ht="15" customHeight="1" thickBot="1">
      <c r="B85" s="100"/>
      <c r="C85" s="101" t="s">
        <v>30</v>
      </c>
      <c r="D85" s="26">
        <v>709</v>
      </c>
      <c r="E85" s="27">
        <v>1</v>
      </c>
      <c r="F85" s="26">
        <v>664</v>
      </c>
      <c r="G85" s="27">
        <v>1</v>
      </c>
      <c r="H85" s="28">
        <v>6.7771084337349352E-2</v>
      </c>
      <c r="I85" s="26">
        <v>482</v>
      </c>
      <c r="J85" s="28">
        <v>0.47095435684647313</v>
      </c>
      <c r="K85" s="26">
        <v>1686</v>
      </c>
      <c r="L85" s="27">
        <v>1</v>
      </c>
      <c r="M85" s="26">
        <v>1892</v>
      </c>
      <c r="N85" s="27">
        <v>1</v>
      </c>
      <c r="O85" s="28">
        <v>-0.10887949260042284</v>
      </c>
    </row>
    <row r="86" spans="2:15">
      <c r="B86" s="70" t="s">
        <v>40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</sheetData>
  <mergeCells count="72"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B55:C55"/>
    <mergeCell ref="K61:O61"/>
    <mergeCell ref="D38:E39"/>
    <mergeCell ref="F38:G39"/>
    <mergeCell ref="H38:H39"/>
    <mergeCell ref="B58:N58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59:N59"/>
    <mergeCell ref="B60:B62"/>
    <mergeCell ref="C60:C62"/>
    <mergeCell ref="D60:H60"/>
    <mergeCell ref="I60:J60"/>
    <mergeCell ref="K60:O60"/>
    <mergeCell ref="D61:H61"/>
    <mergeCell ref="I61:J61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D62:E63"/>
    <mergeCell ref="K62:L63"/>
    <mergeCell ref="M62:N63"/>
    <mergeCell ref="K38:L39"/>
    <mergeCell ref="M38:N39"/>
    <mergeCell ref="O38:O39"/>
    <mergeCell ref="H40:H41"/>
    <mergeCell ref="J40:J41"/>
    <mergeCell ref="O40:O41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2">
    <cfRule type="cellIs" dxfId="48" priority="32" operator="equal">
      <formula>0</formula>
    </cfRule>
  </conditionalFormatting>
  <conditionalFormatting sqref="D44:O52">
    <cfRule type="cellIs" dxfId="47" priority="21" operator="equal">
      <formula>0</formula>
    </cfRule>
  </conditionalFormatting>
  <conditionalFormatting sqref="D66:O73">
    <cfRule type="cellIs" dxfId="46" priority="9" operator="equal">
      <formula>0</formula>
    </cfRule>
  </conditionalFormatting>
  <conditionalFormatting sqref="D75:O82">
    <cfRule type="cellIs" dxfId="45" priority="3" operator="equal">
      <formula>0</formula>
    </cfRule>
  </conditionalFormatting>
  <conditionalFormatting sqref="H42:H54 O42:O54">
    <cfRule type="cellIs" dxfId="44" priority="19" operator="lessThan">
      <formula>0</formula>
    </cfRule>
  </conditionalFormatting>
  <conditionalFormatting sqref="H66:H84 O66:O84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">
    <cfRule type="cellIs" dxfId="40" priority="36" operator="lessThan">
      <formula>0</formula>
    </cfRule>
  </conditionalFormatting>
  <conditionalFormatting sqref="J44:J52">
    <cfRule type="cellIs" dxfId="39" priority="25" operator="lessThan">
      <formula>0</formula>
    </cfRule>
  </conditionalFormatting>
  <conditionalFormatting sqref="J66:J73">
    <cfRule type="cellIs" dxfId="38" priority="13" operator="lessThan">
      <formula>0</formula>
    </cfRule>
  </conditionalFormatting>
  <conditionalFormatting sqref="J75:J82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>
      <c r="B2" s="91" t="s">
        <v>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61"/>
    </row>
    <row r="3" spans="2:15" ht="15" thickBot="1">
      <c r="B3" s="92" t="s">
        <v>20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71" t="s">
        <v>33</v>
      </c>
    </row>
    <row r="4" spans="2:15" ht="14.45" customHeight="1">
      <c r="B4" s="114" t="s">
        <v>21</v>
      </c>
      <c r="C4" s="116" t="s">
        <v>1</v>
      </c>
      <c r="D4" s="118" t="s">
        <v>92</v>
      </c>
      <c r="E4" s="96"/>
      <c r="F4" s="96"/>
      <c r="G4" s="96"/>
      <c r="H4" s="86"/>
      <c r="I4" s="85" t="s">
        <v>78</v>
      </c>
      <c r="J4" s="86"/>
      <c r="K4" s="85" t="s">
        <v>105</v>
      </c>
      <c r="L4" s="96"/>
      <c r="M4" s="96"/>
      <c r="N4" s="96"/>
      <c r="O4" s="97"/>
    </row>
    <row r="5" spans="2:15" ht="14.45" customHeight="1" thickBot="1">
      <c r="B5" s="115"/>
      <c r="C5" s="117"/>
      <c r="D5" s="98" t="s">
        <v>106</v>
      </c>
      <c r="E5" s="94"/>
      <c r="F5" s="94"/>
      <c r="G5" s="94"/>
      <c r="H5" s="99"/>
      <c r="I5" s="93" t="s">
        <v>107</v>
      </c>
      <c r="J5" s="99"/>
      <c r="K5" s="93" t="s">
        <v>108</v>
      </c>
      <c r="L5" s="94"/>
      <c r="M5" s="94"/>
      <c r="N5" s="94"/>
      <c r="O5" s="95"/>
    </row>
    <row r="6" spans="2:15" ht="14.45" customHeight="1">
      <c r="B6" s="115"/>
      <c r="C6" s="117"/>
      <c r="D6" s="87">
        <v>2025</v>
      </c>
      <c r="E6" s="88"/>
      <c r="F6" s="87">
        <v>2024</v>
      </c>
      <c r="G6" s="88"/>
      <c r="H6" s="104" t="s">
        <v>22</v>
      </c>
      <c r="I6" s="83">
        <v>2024</v>
      </c>
      <c r="J6" s="83" t="s">
        <v>80</v>
      </c>
      <c r="K6" s="87">
        <v>2025</v>
      </c>
      <c r="L6" s="88"/>
      <c r="M6" s="87">
        <v>2024</v>
      </c>
      <c r="N6" s="88"/>
      <c r="O6" s="104" t="s">
        <v>22</v>
      </c>
    </row>
    <row r="7" spans="2:15" ht="15" customHeight="1" thickBot="1">
      <c r="B7" s="106" t="s">
        <v>21</v>
      </c>
      <c r="C7" s="108" t="s">
        <v>24</v>
      </c>
      <c r="D7" s="89"/>
      <c r="E7" s="90"/>
      <c r="F7" s="89"/>
      <c r="G7" s="90"/>
      <c r="H7" s="105"/>
      <c r="I7" s="84"/>
      <c r="J7" s="84"/>
      <c r="K7" s="89"/>
      <c r="L7" s="90"/>
      <c r="M7" s="89"/>
      <c r="N7" s="90"/>
      <c r="O7" s="105"/>
    </row>
    <row r="8" spans="2:15" ht="15" customHeight="1">
      <c r="B8" s="106"/>
      <c r="C8" s="108"/>
      <c r="D8" s="6" t="s">
        <v>25</v>
      </c>
      <c r="E8" s="7" t="s">
        <v>2</v>
      </c>
      <c r="F8" s="6" t="s">
        <v>25</v>
      </c>
      <c r="G8" s="7" t="s">
        <v>2</v>
      </c>
      <c r="H8" s="110" t="s">
        <v>26</v>
      </c>
      <c r="I8" s="8" t="s">
        <v>25</v>
      </c>
      <c r="J8" s="112" t="s">
        <v>109</v>
      </c>
      <c r="K8" s="6" t="s">
        <v>25</v>
      </c>
      <c r="L8" s="7" t="s">
        <v>2</v>
      </c>
      <c r="M8" s="6" t="s">
        <v>25</v>
      </c>
      <c r="N8" s="7" t="s">
        <v>2</v>
      </c>
      <c r="O8" s="110" t="s">
        <v>26</v>
      </c>
    </row>
    <row r="9" spans="2:15" ht="15" customHeight="1" thickBot="1">
      <c r="B9" s="107"/>
      <c r="C9" s="109"/>
      <c r="D9" s="9" t="s">
        <v>27</v>
      </c>
      <c r="E9" s="10" t="s">
        <v>28</v>
      </c>
      <c r="F9" s="9" t="s">
        <v>27</v>
      </c>
      <c r="G9" s="10" t="s">
        <v>28</v>
      </c>
      <c r="H9" s="111"/>
      <c r="I9" s="11" t="s">
        <v>27</v>
      </c>
      <c r="J9" s="113"/>
      <c r="K9" s="9" t="s">
        <v>27</v>
      </c>
      <c r="L9" s="10" t="s">
        <v>28</v>
      </c>
      <c r="M9" s="9" t="s">
        <v>27</v>
      </c>
      <c r="N9" s="10" t="s">
        <v>28</v>
      </c>
      <c r="O9" s="111"/>
    </row>
    <row r="10" spans="2:15" ht="15" thickBot="1">
      <c r="B10" s="63"/>
      <c r="C10" s="13" t="s">
        <v>9</v>
      </c>
      <c r="D10" s="14">
        <v>16</v>
      </c>
      <c r="E10" s="15">
        <v>0.37209302325581395</v>
      </c>
      <c r="F10" s="14">
        <v>4</v>
      </c>
      <c r="G10" s="15">
        <v>0.14285714285714285</v>
      </c>
      <c r="H10" s="16">
        <v>3</v>
      </c>
      <c r="I10" s="14">
        <v>4</v>
      </c>
      <c r="J10" s="16">
        <v>3</v>
      </c>
      <c r="K10" s="14">
        <v>33</v>
      </c>
      <c r="L10" s="15">
        <v>0.28695652173913044</v>
      </c>
      <c r="M10" s="14">
        <v>35</v>
      </c>
      <c r="N10" s="15">
        <v>0.32110091743119268</v>
      </c>
      <c r="O10" s="16">
        <v>-5.7142857142857162E-2</v>
      </c>
    </row>
    <row r="11" spans="2:15" ht="15" thickBot="1">
      <c r="B11" s="64"/>
      <c r="C11" s="18" t="s">
        <v>12</v>
      </c>
      <c r="D11" s="19">
        <v>5</v>
      </c>
      <c r="E11" s="20">
        <v>0.11627906976744186</v>
      </c>
      <c r="F11" s="19">
        <v>8</v>
      </c>
      <c r="G11" s="20">
        <v>0.2857142857142857</v>
      </c>
      <c r="H11" s="21">
        <v>-0.375</v>
      </c>
      <c r="I11" s="19">
        <v>9</v>
      </c>
      <c r="J11" s="21">
        <v>-0.44444444444444442</v>
      </c>
      <c r="K11" s="19">
        <v>20</v>
      </c>
      <c r="L11" s="20">
        <v>0.17391304347826086</v>
      </c>
      <c r="M11" s="19">
        <v>21</v>
      </c>
      <c r="N11" s="20">
        <v>0.19266055045871561</v>
      </c>
      <c r="O11" s="21">
        <v>-4.7619047619047672E-2</v>
      </c>
    </row>
    <row r="12" spans="2:15" ht="15" thickBot="1">
      <c r="B12" s="64"/>
      <c r="C12" s="13" t="s">
        <v>63</v>
      </c>
      <c r="D12" s="14">
        <v>3</v>
      </c>
      <c r="E12" s="15">
        <v>6.9767441860465115E-2</v>
      </c>
      <c r="F12" s="14">
        <v>3</v>
      </c>
      <c r="G12" s="15">
        <v>0.10714285714285714</v>
      </c>
      <c r="H12" s="16">
        <v>0</v>
      </c>
      <c r="I12" s="14">
        <v>6</v>
      </c>
      <c r="J12" s="16">
        <v>-0.5</v>
      </c>
      <c r="K12" s="14">
        <v>13</v>
      </c>
      <c r="L12" s="15">
        <v>0.11304347826086956</v>
      </c>
      <c r="M12" s="14">
        <v>8</v>
      </c>
      <c r="N12" s="15">
        <v>7.3394495412844041E-2</v>
      </c>
      <c r="O12" s="16">
        <v>0.625</v>
      </c>
    </row>
    <row r="13" spans="2:15" ht="15" thickBot="1">
      <c r="B13" s="64"/>
      <c r="C13" s="65" t="s">
        <v>16</v>
      </c>
      <c r="D13" s="19">
        <v>7</v>
      </c>
      <c r="E13" s="20">
        <v>0.16279069767441862</v>
      </c>
      <c r="F13" s="19">
        <v>1</v>
      </c>
      <c r="G13" s="20">
        <v>3.5714285714285712E-2</v>
      </c>
      <c r="H13" s="21">
        <v>6</v>
      </c>
      <c r="I13" s="19">
        <v>4</v>
      </c>
      <c r="J13" s="21">
        <v>0.75</v>
      </c>
      <c r="K13" s="19">
        <v>11</v>
      </c>
      <c r="L13" s="20">
        <v>9.5652173913043481E-2</v>
      </c>
      <c r="M13" s="19">
        <v>6</v>
      </c>
      <c r="N13" s="20">
        <v>5.5045871559633031E-2</v>
      </c>
      <c r="O13" s="21">
        <v>0.83333333333333326</v>
      </c>
    </row>
    <row r="14" spans="2:15" ht="15" thickBot="1">
      <c r="B14" s="64"/>
      <c r="C14" s="66" t="s">
        <v>69</v>
      </c>
      <c r="D14" s="14">
        <v>3</v>
      </c>
      <c r="E14" s="15">
        <v>6.9767441860465115E-2</v>
      </c>
      <c r="F14" s="14">
        <v>1</v>
      </c>
      <c r="G14" s="15">
        <v>3.5714285714285712E-2</v>
      </c>
      <c r="H14" s="16">
        <v>2</v>
      </c>
      <c r="I14" s="14">
        <v>3</v>
      </c>
      <c r="J14" s="16">
        <v>0</v>
      </c>
      <c r="K14" s="14">
        <v>8</v>
      </c>
      <c r="L14" s="15">
        <v>6.9565217391304349E-2</v>
      </c>
      <c r="M14" s="14">
        <v>5</v>
      </c>
      <c r="N14" s="15">
        <v>4.5871559633027525E-2</v>
      </c>
      <c r="O14" s="16">
        <v>0.60000000000000009</v>
      </c>
    </row>
    <row r="15" spans="2:15" ht="15" thickBot="1">
      <c r="B15" s="64"/>
      <c r="C15" s="67" t="s">
        <v>81</v>
      </c>
      <c r="D15" s="19">
        <v>3</v>
      </c>
      <c r="E15" s="20">
        <v>6.9767441860465115E-2</v>
      </c>
      <c r="F15" s="19">
        <v>0</v>
      </c>
      <c r="G15" s="20">
        <v>0</v>
      </c>
      <c r="H15" s="21"/>
      <c r="I15" s="19">
        <v>1</v>
      </c>
      <c r="J15" s="21">
        <v>2</v>
      </c>
      <c r="K15" s="19">
        <v>6</v>
      </c>
      <c r="L15" s="20">
        <v>5.2173913043478258E-2</v>
      </c>
      <c r="M15" s="19">
        <v>0</v>
      </c>
      <c r="N15" s="20">
        <v>0</v>
      </c>
      <c r="O15" s="21"/>
    </row>
    <row r="16" spans="2:15" ht="15" thickBot="1">
      <c r="B16" s="64"/>
      <c r="C16" s="13" t="s">
        <v>38</v>
      </c>
      <c r="D16" s="14">
        <v>0</v>
      </c>
      <c r="E16" s="15">
        <v>0</v>
      </c>
      <c r="F16" s="14">
        <v>1</v>
      </c>
      <c r="G16" s="15">
        <v>3.5714285714285712E-2</v>
      </c>
      <c r="H16" s="16">
        <v>-1</v>
      </c>
      <c r="I16" s="14">
        <v>2</v>
      </c>
      <c r="J16" s="16">
        <v>-1</v>
      </c>
      <c r="K16" s="14">
        <v>4</v>
      </c>
      <c r="L16" s="15">
        <v>3.4782608695652174E-2</v>
      </c>
      <c r="M16" s="14">
        <v>1</v>
      </c>
      <c r="N16" s="15">
        <v>9.1743119266055051E-3</v>
      </c>
      <c r="O16" s="16">
        <v>3</v>
      </c>
    </row>
    <row r="17" spans="2:16" ht="15" thickBot="1">
      <c r="B17" s="64"/>
      <c r="C17" s="67" t="s">
        <v>29</v>
      </c>
      <c r="D17" s="19">
        <v>6</v>
      </c>
      <c r="E17" s="20">
        <v>0.13953488372093023</v>
      </c>
      <c r="F17" s="19">
        <v>10</v>
      </c>
      <c r="G17" s="20">
        <v>0.35714285714285715</v>
      </c>
      <c r="H17" s="21">
        <v>-0.4</v>
      </c>
      <c r="I17" s="19">
        <v>4</v>
      </c>
      <c r="J17" s="21">
        <v>0.12121212121212122</v>
      </c>
      <c r="K17" s="19">
        <v>20</v>
      </c>
      <c r="L17" s="20">
        <v>0.17391304347826086</v>
      </c>
      <c r="M17" s="19">
        <v>33</v>
      </c>
      <c r="N17" s="20">
        <v>0.30275229357798167</v>
      </c>
      <c r="O17" s="21">
        <v>-0.39393939393939392</v>
      </c>
    </row>
    <row r="18" spans="2:16" ht="15" thickBot="1">
      <c r="B18" s="22" t="s">
        <v>34</v>
      </c>
      <c r="C18" s="22" t="s">
        <v>30</v>
      </c>
      <c r="D18" s="23">
        <v>43</v>
      </c>
      <c r="E18" s="24">
        <v>1</v>
      </c>
      <c r="F18" s="23">
        <v>28</v>
      </c>
      <c r="G18" s="24">
        <v>1</v>
      </c>
      <c r="H18" s="25">
        <v>0.53571428571428581</v>
      </c>
      <c r="I18" s="23">
        <v>33</v>
      </c>
      <c r="J18" s="24">
        <v>0.30303030303030298</v>
      </c>
      <c r="K18" s="23">
        <v>115</v>
      </c>
      <c r="L18" s="24">
        <v>1</v>
      </c>
      <c r="M18" s="23">
        <v>109</v>
      </c>
      <c r="N18" s="24">
        <v>1</v>
      </c>
      <c r="O18" s="25">
        <v>5.504587155963292E-2</v>
      </c>
    </row>
    <row r="19" spans="2:16" ht="15" thickBot="1">
      <c r="B19" s="63"/>
      <c r="C19" s="13" t="s">
        <v>10</v>
      </c>
      <c r="D19" s="14">
        <v>576</v>
      </c>
      <c r="E19" s="15">
        <v>0.22802850356294538</v>
      </c>
      <c r="F19" s="14">
        <v>637</v>
      </c>
      <c r="G19" s="15">
        <v>0.2328216374269006</v>
      </c>
      <c r="H19" s="16">
        <v>-9.5761381475667151E-2</v>
      </c>
      <c r="I19" s="14">
        <v>563</v>
      </c>
      <c r="J19" s="16">
        <v>2.3090586145648295E-2</v>
      </c>
      <c r="K19" s="14">
        <v>1450</v>
      </c>
      <c r="L19" s="15">
        <v>0.23372018052869117</v>
      </c>
      <c r="M19" s="14">
        <v>1655</v>
      </c>
      <c r="N19" s="15">
        <v>0.23273801153143017</v>
      </c>
      <c r="O19" s="16">
        <v>-0.1238670694864048</v>
      </c>
    </row>
    <row r="20" spans="2:16" ht="15" thickBot="1">
      <c r="B20" s="64"/>
      <c r="C20" s="18" t="s">
        <v>8</v>
      </c>
      <c r="D20" s="19">
        <v>589</v>
      </c>
      <c r="E20" s="20">
        <v>0.23317498020585906</v>
      </c>
      <c r="F20" s="19">
        <v>499</v>
      </c>
      <c r="G20" s="20">
        <v>0.18238304093567251</v>
      </c>
      <c r="H20" s="21">
        <v>0.18036072144288573</v>
      </c>
      <c r="I20" s="19">
        <v>573</v>
      </c>
      <c r="J20" s="21">
        <v>2.7923211169284423E-2</v>
      </c>
      <c r="K20" s="19">
        <v>1448</v>
      </c>
      <c r="L20" s="20">
        <v>0.23339780786589298</v>
      </c>
      <c r="M20" s="19">
        <v>1200</v>
      </c>
      <c r="N20" s="20">
        <v>0.16875263675994936</v>
      </c>
      <c r="O20" s="21">
        <v>0.20666666666666678</v>
      </c>
    </row>
    <row r="21" spans="2:16" ht="15" thickBot="1">
      <c r="B21" s="64"/>
      <c r="C21" s="13" t="s">
        <v>3</v>
      </c>
      <c r="D21" s="14">
        <v>333</v>
      </c>
      <c r="E21" s="15">
        <v>0.13182897862232779</v>
      </c>
      <c r="F21" s="14">
        <v>312</v>
      </c>
      <c r="G21" s="15">
        <v>0.11403508771929824</v>
      </c>
      <c r="H21" s="16">
        <v>6.7307692307692291E-2</v>
      </c>
      <c r="I21" s="14">
        <v>276</v>
      </c>
      <c r="J21" s="16">
        <v>0.20652173913043481</v>
      </c>
      <c r="K21" s="14">
        <v>867</v>
      </c>
      <c r="L21" s="15">
        <v>0.13974854932301742</v>
      </c>
      <c r="M21" s="14">
        <v>863</v>
      </c>
      <c r="N21" s="15">
        <v>0.1213612712698636</v>
      </c>
      <c r="O21" s="16">
        <v>4.6349942062573479E-3</v>
      </c>
    </row>
    <row r="22" spans="2:16" ht="15" thickBot="1">
      <c r="B22" s="64"/>
      <c r="C22" s="65" t="s">
        <v>4</v>
      </c>
      <c r="D22" s="19">
        <v>371</v>
      </c>
      <c r="E22" s="20">
        <v>0.14687252573238321</v>
      </c>
      <c r="F22" s="19">
        <v>495</v>
      </c>
      <c r="G22" s="20">
        <v>0.18092105263157895</v>
      </c>
      <c r="H22" s="21">
        <v>-0.25050505050505045</v>
      </c>
      <c r="I22" s="19">
        <v>227</v>
      </c>
      <c r="J22" s="21">
        <v>0.63436123348017626</v>
      </c>
      <c r="K22" s="19">
        <v>776</v>
      </c>
      <c r="L22" s="20">
        <v>0.12508059316569956</v>
      </c>
      <c r="M22" s="19">
        <v>1115</v>
      </c>
      <c r="N22" s="20">
        <v>0.15679932498945295</v>
      </c>
      <c r="O22" s="21">
        <v>-0.3040358744394619</v>
      </c>
    </row>
    <row r="23" spans="2:16" ht="15" thickBot="1">
      <c r="B23" s="64"/>
      <c r="C23" s="66" t="s">
        <v>9</v>
      </c>
      <c r="D23" s="14">
        <v>289</v>
      </c>
      <c r="E23" s="15">
        <v>0.11441013460015835</v>
      </c>
      <c r="F23" s="14">
        <v>406</v>
      </c>
      <c r="G23" s="15">
        <v>0.14839181286549707</v>
      </c>
      <c r="H23" s="16">
        <v>-0.28817733990147787</v>
      </c>
      <c r="I23" s="14">
        <v>205</v>
      </c>
      <c r="J23" s="16">
        <v>0.40975609756097553</v>
      </c>
      <c r="K23" s="14">
        <v>699</v>
      </c>
      <c r="L23" s="15">
        <v>0.11266924564796905</v>
      </c>
      <c r="M23" s="14">
        <v>1151</v>
      </c>
      <c r="N23" s="15">
        <v>0.16186190409225143</v>
      </c>
      <c r="O23" s="16">
        <v>-0.3927019982623805</v>
      </c>
    </row>
    <row r="24" spans="2:16" ht="15" thickBot="1">
      <c r="B24" s="64"/>
      <c r="C24" s="67" t="s">
        <v>12</v>
      </c>
      <c r="D24" s="19">
        <v>187</v>
      </c>
      <c r="E24" s="20">
        <v>7.4030087094220112E-2</v>
      </c>
      <c r="F24" s="19">
        <v>251</v>
      </c>
      <c r="G24" s="20">
        <v>9.1739766081871343E-2</v>
      </c>
      <c r="H24" s="21">
        <v>-0.2549800796812749</v>
      </c>
      <c r="I24" s="19">
        <v>106</v>
      </c>
      <c r="J24" s="21">
        <v>0.76415094339622636</v>
      </c>
      <c r="K24" s="19">
        <v>424</v>
      </c>
      <c r="L24" s="20">
        <v>6.8343004513217273E-2</v>
      </c>
      <c r="M24" s="19">
        <v>672</v>
      </c>
      <c r="N24" s="20">
        <v>9.4501476585571648E-2</v>
      </c>
      <c r="O24" s="21">
        <v>-0.36904761904761907</v>
      </c>
    </row>
    <row r="25" spans="2:16" ht="15" thickBot="1">
      <c r="B25" s="64"/>
      <c r="C25" s="13" t="s">
        <v>11</v>
      </c>
      <c r="D25" s="14">
        <v>131</v>
      </c>
      <c r="E25" s="15">
        <v>5.1860649247822646E-2</v>
      </c>
      <c r="F25" s="14">
        <v>95</v>
      </c>
      <c r="G25" s="15">
        <v>3.4722222222222224E-2</v>
      </c>
      <c r="H25" s="16">
        <v>0.3789473684210527</v>
      </c>
      <c r="I25" s="14">
        <v>142</v>
      </c>
      <c r="J25" s="16">
        <v>-7.7464788732394374E-2</v>
      </c>
      <c r="K25" s="14">
        <v>399</v>
      </c>
      <c r="L25" s="15">
        <v>6.4313346228239851E-2</v>
      </c>
      <c r="M25" s="14">
        <v>315</v>
      </c>
      <c r="N25" s="15">
        <v>4.4297567149486711E-2</v>
      </c>
      <c r="O25" s="16">
        <v>0.26666666666666661</v>
      </c>
    </row>
    <row r="26" spans="2:16" ht="15" thickBot="1">
      <c r="B26" s="64"/>
      <c r="C26" s="67" t="s">
        <v>56</v>
      </c>
      <c r="D26" s="19">
        <v>31</v>
      </c>
      <c r="E26" s="20">
        <v>1.2272367379255741E-2</v>
      </c>
      <c r="F26" s="19">
        <v>16</v>
      </c>
      <c r="G26" s="20">
        <v>5.8479532163742687E-3</v>
      </c>
      <c r="H26" s="21">
        <v>0.9375</v>
      </c>
      <c r="I26" s="19">
        <v>37</v>
      </c>
      <c r="J26" s="21">
        <v>-0.16216216216216217</v>
      </c>
      <c r="K26" s="19">
        <v>96</v>
      </c>
      <c r="L26" s="20">
        <v>1.5473887814313346E-2</v>
      </c>
      <c r="M26" s="19">
        <v>78</v>
      </c>
      <c r="N26" s="20">
        <v>1.0968921389396709E-2</v>
      </c>
      <c r="O26" s="21">
        <v>0.23076923076923084</v>
      </c>
    </row>
    <row r="27" spans="2:16" ht="15" thickBot="1">
      <c r="B27" s="68"/>
      <c r="C27" s="13" t="s">
        <v>29</v>
      </c>
      <c r="D27" s="14">
        <f>+D28-SUM(D19:D26)</f>
        <v>19</v>
      </c>
      <c r="E27" s="15">
        <f>+E28-SUM(E19:E26)</f>
        <v>7.5217735550276998E-3</v>
      </c>
      <c r="F27" s="14">
        <f>+F28-SUM(F19:F26)</f>
        <v>25</v>
      </c>
      <c r="G27" s="15">
        <f>+G28-SUM(G19:G26)</f>
        <v>9.1374269005846109E-3</v>
      </c>
      <c r="H27" s="16">
        <f>+D27/F27-1</f>
        <v>-0.24</v>
      </c>
      <c r="I27" s="14">
        <f>+I28-SUM(I20:I26)</f>
        <v>573</v>
      </c>
      <c r="J27" s="16">
        <f>+D27/I27-1</f>
        <v>-0.96684118673647468</v>
      </c>
      <c r="K27" s="14">
        <f>+K28-SUM(K19:K26)</f>
        <v>45</v>
      </c>
      <c r="L27" s="15">
        <f>+L28-SUM(L19:L26)</f>
        <v>7.2533849129593486E-3</v>
      </c>
      <c r="M27" s="14">
        <f>+M28-SUM(M19:M26)</f>
        <v>62</v>
      </c>
      <c r="N27" s="15">
        <f>+N28-SUM(N19:N26)</f>
        <v>8.7188862325974226E-3</v>
      </c>
      <c r="O27" s="16">
        <f>+K27/M27-1</f>
        <v>-0.27419354838709675</v>
      </c>
    </row>
    <row r="28" spans="2:16" ht="15" thickBot="1">
      <c r="B28" s="22" t="s">
        <v>35</v>
      </c>
      <c r="C28" s="22" t="s">
        <v>30</v>
      </c>
      <c r="D28" s="23">
        <v>2526</v>
      </c>
      <c r="E28" s="24">
        <v>1</v>
      </c>
      <c r="F28" s="23">
        <v>2736</v>
      </c>
      <c r="G28" s="24">
        <v>1</v>
      </c>
      <c r="H28" s="25">
        <v>-7.6754385964912242E-2</v>
      </c>
      <c r="I28" s="23">
        <v>2139</v>
      </c>
      <c r="J28" s="24">
        <v>0.18092566619915851</v>
      </c>
      <c r="K28" s="23">
        <v>6204</v>
      </c>
      <c r="L28" s="24">
        <v>1</v>
      </c>
      <c r="M28" s="23">
        <v>7111</v>
      </c>
      <c r="N28" s="24">
        <v>1</v>
      </c>
      <c r="O28" s="25">
        <v>-0.12754886795106168</v>
      </c>
    </row>
    <row r="29" spans="2:16" ht="15" thickBot="1">
      <c r="B29" s="22" t="s">
        <v>45</v>
      </c>
      <c r="C29" s="22" t="s">
        <v>30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1</v>
      </c>
      <c r="J29" s="24">
        <v>3</v>
      </c>
      <c r="K29" s="23">
        <v>5</v>
      </c>
      <c r="L29" s="24">
        <v>1</v>
      </c>
      <c r="M29" s="23">
        <v>7</v>
      </c>
      <c r="N29" s="24">
        <v>1</v>
      </c>
      <c r="O29" s="25">
        <v>-0.2857142857142857</v>
      </c>
      <c r="P29" s="33"/>
    </row>
    <row r="30" spans="2:16" ht="15" thickBot="1">
      <c r="B30" s="100"/>
      <c r="C30" s="101" t="s">
        <v>30</v>
      </c>
      <c r="D30" s="26">
        <v>2573</v>
      </c>
      <c r="E30" s="27">
        <v>1</v>
      </c>
      <c r="F30" s="26">
        <v>2766</v>
      </c>
      <c r="G30" s="27">
        <v>1</v>
      </c>
      <c r="H30" s="28">
        <v>-6.9775849602313755E-2</v>
      </c>
      <c r="I30" s="26">
        <v>2173</v>
      </c>
      <c r="J30" s="28">
        <v>0.18407731247123782</v>
      </c>
      <c r="K30" s="26">
        <v>6324</v>
      </c>
      <c r="L30" s="27">
        <v>1</v>
      </c>
      <c r="M30" s="26">
        <v>7227</v>
      </c>
      <c r="N30" s="27">
        <v>1</v>
      </c>
      <c r="O30" s="28">
        <v>-0.12494811124948113</v>
      </c>
      <c r="P30" s="33"/>
    </row>
    <row r="31" spans="2:16" ht="14.45" customHeight="1">
      <c r="B31" s="1" t="s">
        <v>58</v>
      </c>
      <c r="C31" s="29"/>
      <c r="D31" s="1"/>
      <c r="E31" s="1"/>
      <c r="F31" s="1"/>
      <c r="G31" s="1"/>
    </row>
    <row r="32" spans="2:16">
      <c r="B32" s="30" t="s">
        <v>59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1" t="s">
        <v>36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61"/>
    </row>
    <row r="36" spans="2:15" ht="15" thickBot="1">
      <c r="B36" s="92" t="s">
        <v>37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62" t="s">
        <v>33</v>
      </c>
    </row>
    <row r="37" spans="2:15" ht="14.45" customHeight="1">
      <c r="B37" s="114" t="s">
        <v>21</v>
      </c>
      <c r="C37" s="116" t="s">
        <v>1</v>
      </c>
      <c r="D37" s="118" t="s">
        <v>92</v>
      </c>
      <c r="E37" s="96"/>
      <c r="F37" s="96"/>
      <c r="G37" s="96"/>
      <c r="H37" s="86"/>
      <c r="I37" s="85" t="s">
        <v>78</v>
      </c>
      <c r="J37" s="86"/>
      <c r="K37" s="85" t="s">
        <v>105</v>
      </c>
      <c r="L37" s="96"/>
      <c r="M37" s="96"/>
      <c r="N37" s="96"/>
      <c r="O37" s="97"/>
    </row>
    <row r="38" spans="2:15" ht="14.45" customHeight="1" thickBot="1">
      <c r="B38" s="115"/>
      <c r="C38" s="117"/>
      <c r="D38" s="98" t="s">
        <v>106</v>
      </c>
      <c r="E38" s="94"/>
      <c r="F38" s="94"/>
      <c r="G38" s="94"/>
      <c r="H38" s="99"/>
      <c r="I38" s="93" t="s">
        <v>107</v>
      </c>
      <c r="J38" s="99"/>
      <c r="K38" s="93" t="s">
        <v>108</v>
      </c>
      <c r="L38" s="94"/>
      <c r="M38" s="94"/>
      <c r="N38" s="94"/>
      <c r="O38" s="95"/>
    </row>
    <row r="39" spans="2:15" ht="14.45" customHeight="1">
      <c r="B39" s="115"/>
      <c r="C39" s="117"/>
      <c r="D39" s="87">
        <v>2025</v>
      </c>
      <c r="E39" s="88"/>
      <c r="F39" s="87">
        <v>2024</v>
      </c>
      <c r="G39" s="88"/>
      <c r="H39" s="104" t="s">
        <v>22</v>
      </c>
      <c r="I39" s="83">
        <v>2024</v>
      </c>
      <c r="J39" s="83" t="s">
        <v>80</v>
      </c>
      <c r="K39" s="87">
        <v>2025</v>
      </c>
      <c r="L39" s="88"/>
      <c r="M39" s="87">
        <v>2024</v>
      </c>
      <c r="N39" s="88"/>
      <c r="O39" s="104" t="s">
        <v>22</v>
      </c>
    </row>
    <row r="40" spans="2:15" ht="14.45" customHeight="1" thickBot="1">
      <c r="B40" s="106" t="s">
        <v>21</v>
      </c>
      <c r="C40" s="108" t="s">
        <v>24</v>
      </c>
      <c r="D40" s="89"/>
      <c r="E40" s="90"/>
      <c r="F40" s="89"/>
      <c r="G40" s="90"/>
      <c r="H40" s="105"/>
      <c r="I40" s="84"/>
      <c r="J40" s="84"/>
      <c r="K40" s="89"/>
      <c r="L40" s="90"/>
      <c r="M40" s="89"/>
      <c r="N40" s="90"/>
      <c r="O40" s="105"/>
    </row>
    <row r="41" spans="2:15" ht="14.45" customHeight="1">
      <c r="B41" s="106"/>
      <c r="C41" s="108"/>
      <c r="D41" s="6" t="s">
        <v>25</v>
      </c>
      <c r="E41" s="7" t="s">
        <v>2</v>
      </c>
      <c r="F41" s="6" t="s">
        <v>25</v>
      </c>
      <c r="G41" s="7" t="s">
        <v>2</v>
      </c>
      <c r="H41" s="110" t="s">
        <v>26</v>
      </c>
      <c r="I41" s="8" t="s">
        <v>25</v>
      </c>
      <c r="J41" s="112" t="s">
        <v>109</v>
      </c>
      <c r="K41" s="6" t="s">
        <v>25</v>
      </c>
      <c r="L41" s="7" t="s">
        <v>2</v>
      </c>
      <c r="M41" s="6" t="s">
        <v>25</v>
      </c>
      <c r="N41" s="7" t="s">
        <v>2</v>
      </c>
      <c r="O41" s="110" t="s">
        <v>26</v>
      </c>
    </row>
    <row r="42" spans="2:15" ht="14.45" customHeight="1" thickBot="1">
      <c r="B42" s="107"/>
      <c r="C42" s="109"/>
      <c r="D42" s="9" t="s">
        <v>27</v>
      </c>
      <c r="E42" s="10" t="s">
        <v>28</v>
      </c>
      <c r="F42" s="9" t="s">
        <v>27</v>
      </c>
      <c r="G42" s="10" t="s">
        <v>28</v>
      </c>
      <c r="H42" s="111"/>
      <c r="I42" s="11" t="s">
        <v>27</v>
      </c>
      <c r="J42" s="113"/>
      <c r="K42" s="9" t="s">
        <v>27</v>
      </c>
      <c r="L42" s="10" t="s">
        <v>28</v>
      </c>
      <c r="M42" s="9" t="s">
        <v>27</v>
      </c>
      <c r="N42" s="10" t="s">
        <v>28</v>
      </c>
      <c r="O42" s="111"/>
    </row>
    <row r="43" spans="2:15" ht="14.45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5" thickBot="1">
      <c r="B44" s="22" t="s">
        <v>34</v>
      </c>
      <c r="C44" s="22" t="s">
        <v>30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5" thickBot="1">
      <c r="B45" s="63"/>
      <c r="C45" s="13" t="s">
        <v>8</v>
      </c>
      <c r="D45" s="14">
        <v>518</v>
      </c>
      <c r="E45" s="15">
        <v>0.2781954887218045</v>
      </c>
      <c r="F45" s="14">
        <v>404</v>
      </c>
      <c r="G45" s="15">
        <v>0.19228938600666348</v>
      </c>
      <c r="H45" s="16">
        <v>0.28217821782178221</v>
      </c>
      <c r="I45" s="14">
        <v>506</v>
      </c>
      <c r="J45" s="16">
        <v>2.3715415019762931E-2</v>
      </c>
      <c r="K45" s="14">
        <v>1268</v>
      </c>
      <c r="L45" s="15">
        <v>0.27357065803667746</v>
      </c>
      <c r="M45" s="14">
        <v>972</v>
      </c>
      <c r="N45" s="15">
        <v>0.18226139133695857</v>
      </c>
      <c r="O45" s="16">
        <v>0.30452674897119336</v>
      </c>
    </row>
    <row r="46" spans="2:15" ht="15" thickBot="1">
      <c r="B46" s="64"/>
      <c r="C46" s="18" t="s">
        <v>10</v>
      </c>
      <c r="D46" s="19">
        <v>472</v>
      </c>
      <c r="E46" s="20">
        <v>0.25349087003222343</v>
      </c>
      <c r="F46" s="19">
        <v>561</v>
      </c>
      <c r="G46" s="20">
        <v>0.26701570680628273</v>
      </c>
      <c r="H46" s="21">
        <v>-0.15864527629233516</v>
      </c>
      <c r="I46" s="19">
        <v>479</v>
      </c>
      <c r="J46" s="21">
        <v>-1.4613778705636737E-2</v>
      </c>
      <c r="K46" s="19">
        <v>1184</v>
      </c>
      <c r="L46" s="20">
        <v>0.25544768069039914</v>
      </c>
      <c r="M46" s="19">
        <v>1419</v>
      </c>
      <c r="N46" s="20">
        <v>0.26607912994562161</v>
      </c>
      <c r="O46" s="21">
        <v>-0.16560958421423533</v>
      </c>
    </row>
    <row r="47" spans="2:15" ht="15" customHeight="1" thickBot="1">
      <c r="B47" s="64"/>
      <c r="C47" s="13" t="s">
        <v>3</v>
      </c>
      <c r="D47" s="14">
        <v>272</v>
      </c>
      <c r="E47" s="15">
        <v>0.1460794844253491</v>
      </c>
      <c r="F47" s="14">
        <v>275</v>
      </c>
      <c r="G47" s="15">
        <v>0.13089005235602094</v>
      </c>
      <c r="H47" s="16">
        <v>-1.0909090909090868E-2</v>
      </c>
      <c r="I47" s="14">
        <v>239</v>
      </c>
      <c r="J47" s="16">
        <v>0.13807531380753146</v>
      </c>
      <c r="K47" s="14">
        <v>725</v>
      </c>
      <c r="L47" s="15">
        <v>0.15641855447680691</v>
      </c>
      <c r="M47" s="14">
        <v>743</v>
      </c>
      <c r="N47" s="15">
        <v>0.13932120757547348</v>
      </c>
      <c r="O47" s="16">
        <v>-2.4226110363391617E-2</v>
      </c>
    </row>
    <row r="48" spans="2:15" ht="15" thickBot="1">
      <c r="B48" s="64"/>
      <c r="C48" s="65" t="s">
        <v>4</v>
      </c>
      <c r="D48" s="19">
        <v>247</v>
      </c>
      <c r="E48" s="20">
        <v>0.1326530612244898</v>
      </c>
      <c r="F48" s="19">
        <v>414</v>
      </c>
      <c r="G48" s="20">
        <v>0.19704902427415516</v>
      </c>
      <c r="H48" s="21">
        <v>-0.40338164251207731</v>
      </c>
      <c r="I48" s="19">
        <v>150</v>
      </c>
      <c r="J48" s="21">
        <v>0.64666666666666672</v>
      </c>
      <c r="K48" s="19">
        <v>491</v>
      </c>
      <c r="L48" s="20">
        <v>0.10593311758360302</v>
      </c>
      <c r="M48" s="19">
        <v>871</v>
      </c>
      <c r="N48" s="20">
        <v>0.16332270766922932</v>
      </c>
      <c r="O48" s="21">
        <v>-0.43628013777267505</v>
      </c>
    </row>
    <row r="49" spans="2:15" ht="15" customHeight="1" thickBot="1">
      <c r="B49" s="64"/>
      <c r="C49" s="66" t="s">
        <v>9</v>
      </c>
      <c r="D49" s="14">
        <v>195</v>
      </c>
      <c r="E49" s="15">
        <v>0.10472610096670247</v>
      </c>
      <c r="F49" s="14">
        <v>282</v>
      </c>
      <c r="G49" s="15">
        <v>0.13422179914326512</v>
      </c>
      <c r="H49" s="16">
        <v>-0.30851063829787229</v>
      </c>
      <c r="I49" s="14">
        <v>139</v>
      </c>
      <c r="J49" s="16">
        <v>0.40287769784172656</v>
      </c>
      <c r="K49" s="14">
        <v>468</v>
      </c>
      <c r="L49" s="15">
        <v>0.10097087378640776</v>
      </c>
      <c r="M49" s="14">
        <v>837</v>
      </c>
      <c r="N49" s="15">
        <v>0.15694730920682542</v>
      </c>
      <c r="O49" s="16">
        <v>-0.44086021505376349</v>
      </c>
    </row>
    <row r="50" spans="2:15" ht="15" thickBot="1">
      <c r="B50" s="64"/>
      <c r="C50" s="67" t="s">
        <v>11</v>
      </c>
      <c r="D50" s="19">
        <v>92</v>
      </c>
      <c r="E50" s="20">
        <v>4.9409237379162189E-2</v>
      </c>
      <c r="F50" s="19">
        <v>71</v>
      </c>
      <c r="G50" s="20">
        <v>3.3793431699190864E-2</v>
      </c>
      <c r="H50" s="21">
        <v>0.29577464788732399</v>
      </c>
      <c r="I50" s="19">
        <v>127</v>
      </c>
      <c r="J50" s="21">
        <v>-0.27559055118110232</v>
      </c>
      <c r="K50" s="19">
        <v>309</v>
      </c>
      <c r="L50" s="20">
        <v>6.6666666666666666E-2</v>
      </c>
      <c r="M50" s="19">
        <v>225</v>
      </c>
      <c r="N50" s="20">
        <v>4.2190136883555225E-2</v>
      </c>
      <c r="O50" s="21">
        <v>0.37333333333333329</v>
      </c>
    </row>
    <row r="51" spans="2:15" ht="15" thickBot="1">
      <c r="B51" s="64"/>
      <c r="C51" s="13" t="s">
        <v>12</v>
      </c>
      <c r="D51" s="14">
        <v>35</v>
      </c>
      <c r="E51" s="15">
        <v>1.8796992481203006E-2</v>
      </c>
      <c r="F51" s="14">
        <v>78</v>
      </c>
      <c r="G51" s="15">
        <v>3.7125178486435033E-2</v>
      </c>
      <c r="H51" s="16">
        <v>-0.55128205128205132</v>
      </c>
      <c r="I51" s="14">
        <v>13</v>
      </c>
      <c r="J51" s="16">
        <v>1.6923076923076925</v>
      </c>
      <c r="K51" s="14">
        <v>96</v>
      </c>
      <c r="L51" s="15">
        <v>2.0711974110032363E-2</v>
      </c>
      <c r="M51" s="14">
        <v>189</v>
      </c>
      <c r="N51" s="15">
        <v>3.5439714982186385E-2</v>
      </c>
      <c r="O51" s="16">
        <v>-0.49206349206349209</v>
      </c>
    </row>
    <row r="52" spans="2:15" ht="15" thickBot="1">
      <c r="B52" s="64"/>
      <c r="C52" s="67" t="s">
        <v>56</v>
      </c>
      <c r="D52" s="19">
        <v>31</v>
      </c>
      <c r="E52" s="20">
        <v>1.664876476906552E-2</v>
      </c>
      <c r="F52" s="19">
        <v>16</v>
      </c>
      <c r="G52" s="20">
        <v>7.6154212279866728E-3</v>
      </c>
      <c r="H52" s="21">
        <v>0.9375</v>
      </c>
      <c r="I52" s="19">
        <v>37</v>
      </c>
      <c r="J52" s="21">
        <v>-0.16216216216216217</v>
      </c>
      <c r="K52" s="19">
        <v>94</v>
      </c>
      <c r="L52" s="20">
        <v>2.0280474649406688E-2</v>
      </c>
      <c r="M52" s="19">
        <v>77</v>
      </c>
      <c r="N52" s="20">
        <v>1.443840240015001E-2</v>
      </c>
      <c r="O52" s="21">
        <v>0.22077922077922074</v>
      </c>
    </row>
    <row r="53" spans="2:15" ht="15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35</v>
      </c>
      <c r="C54" s="22" t="s">
        <v>30</v>
      </c>
      <c r="D54" s="23">
        <v>1862</v>
      </c>
      <c r="E54" s="24">
        <v>1</v>
      </c>
      <c r="F54" s="23">
        <v>2101</v>
      </c>
      <c r="G54" s="24">
        <v>1</v>
      </c>
      <c r="H54" s="25">
        <v>-0.11375535459305097</v>
      </c>
      <c r="I54" s="23">
        <v>1690</v>
      </c>
      <c r="J54" s="24">
        <v>0.10177514792899411</v>
      </c>
      <c r="K54" s="23">
        <v>4635</v>
      </c>
      <c r="L54" s="24">
        <v>1</v>
      </c>
      <c r="M54" s="23">
        <v>5333</v>
      </c>
      <c r="N54" s="24">
        <v>1</v>
      </c>
      <c r="O54" s="25">
        <v>-0.13088318019876244</v>
      </c>
    </row>
    <row r="55" spans="2:15" ht="15" thickBot="1">
      <c r="B55" s="22" t="s">
        <v>45</v>
      </c>
      <c r="C55" s="22" t="s">
        <v>30</v>
      </c>
      <c r="D55" s="23">
        <v>2</v>
      </c>
      <c r="E55" s="24">
        <v>1</v>
      </c>
      <c r="F55" s="23">
        <v>1</v>
      </c>
      <c r="G55" s="24">
        <v>1</v>
      </c>
      <c r="H55" s="25">
        <v>1</v>
      </c>
      <c r="I55" s="23">
        <v>1</v>
      </c>
      <c r="J55" s="24">
        <v>1</v>
      </c>
      <c r="K55" s="23">
        <v>3</v>
      </c>
      <c r="L55" s="24">
        <v>1</v>
      </c>
      <c r="M55" s="23">
        <v>2</v>
      </c>
      <c r="N55" s="24">
        <v>1</v>
      </c>
      <c r="O55" s="25">
        <v>0.5</v>
      </c>
    </row>
    <row r="56" spans="2:15" ht="15" thickBot="1">
      <c r="B56" s="100"/>
      <c r="C56" s="101" t="s">
        <v>30</v>
      </c>
      <c r="D56" s="26">
        <v>1864</v>
      </c>
      <c r="E56" s="27">
        <v>1</v>
      </c>
      <c r="F56" s="26">
        <v>2102</v>
      </c>
      <c r="G56" s="27">
        <v>1</v>
      </c>
      <c r="H56" s="28">
        <v>-0.11322549952426264</v>
      </c>
      <c r="I56" s="26">
        <v>1691</v>
      </c>
      <c r="J56" s="28">
        <v>0.10230632761679481</v>
      </c>
      <c r="K56" s="26">
        <v>4638</v>
      </c>
      <c r="L56" s="27">
        <v>1</v>
      </c>
      <c r="M56" s="26">
        <v>5335</v>
      </c>
      <c r="N56" s="27">
        <v>1</v>
      </c>
      <c r="O56" s="28">
        <v>-0.1306466729147141</v>
      </c>
    </row>
    <row r="57" spans="2:15">
      <c r="B57" s="1" t="s">
        <v>58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59</v>
      </c>
      <c r="C58" s="1"/>
      <c r="D58" s="1"/>
      <c r="E58" s="1"/>
      <c r="F58" s="1"/>
      <c r="G58" s="1"/>
    </row>
    <row r="60" spans="2:15">
      <c r="B60" s="91" t="s">
        <v>43</v>
      </c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61"/>
    </row>
    <row r="61" spans="2:15" ht="15" thickBot="1">
      <c r="B61" s="92" t="s">
        <v>44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62" t="s">
        <v>33</v>
      </c>
    </row>
    <row r="62" spans="2:15">
      <c r="B62" s="114" t="s">
        <v>21</v>
      </c>
      <c r="C62" s="116" t="s">
        <v>1</v>
      </c>
      <c r="D62" s="118" t="s">
        <v>92</v>
      </c>
      <c r="E62" s="96"/>
      <c r="F62" s="96"/>
      <c r="G62" s="96"/>
      <c r="H62" s="86"/>
      <c r="I62" s="85" t="s">
        <v>78</v>
      </c>
      <c r="J62" s="86"/>
      <c r="K62" s="85" t="s">
        <v>105</v>
      </c>
      <c r="L62" s="96"/>
      <c r="M62" s="96"/>
      <c r="N62" s="96"/>
      <c r="O62" s="97"/>
    </row>
    <row r="63" spans="2:15" ht="15" thickBot="1">
      <c r="B63" s="115"/>
      <c r="C63" s="117"/>
      <c r="D63" s="98" t="s">
        <v>106</v>
      </c>
      <c r="E63" s="94"/>
      <c r="F63" s="94"/>
      <c r="G63" s="94"/>
      <c r="H63" s="99"/>
      <c r="I63" s="93" t="s">
        <v>107</v>
      </c>
      <c r="J63" s="99"/>
      <c r="K63" s="93" t="s">
        <v>108</v>
      </c>
      <c r="L63" s="94"/>
      <c r="M63" s="94"/>
      <c r="N63" s="94"/>
      <c r="O63" s="95"/>
    </row>
    <row r="64" spans="2:15" ht="15" customHeight="1">
      <c r="B64" s="115"/>
      <c r="C64" s="117"/>
      <c r="D64" s="87">
        <v>2025</v>
      </c>
      <c r="E64" s="88"/>
      <c r="F64" s="87">
        <v>2024</v>
      </c>
      <c r="G64" s="88"/>
      <c r="H64" s="104" t="s">
        <v>22</v>
      </c>
      <c r="I64" s="83">
        <v>2024</v>
      </c>
      <c r="J64" s="83" t="s">
        <v>80</v>
      </c>
      <c r="K64" s="87">
        <v>2025</v>
      </c>
      <c r="L64" s="88"/>
      <c r="M64" s="87">
        <v>2024</v>
      </c>
      <c r="N64" s="88"/>
      <c r="O64" s="104" t="s">
        <v>22</v>
      </c>
    </row>
    <row r="65" spans="2:15" ht="15" customHeight="1" thickBot="1">
      <c r="B65" s="106" t="s">
        <v>21</v>
      </c>
      <c r="C65" s="108" t="s">
        <v>24</v>
      </c>
      <c r="D65" s="89"/>
      <c r="E65" s="90"/>
      <c r="F65" s="89"/>
      <c r="G65" s="90"/>
      <c r="H65" s="105"/>
      <c r="I65" s="84"/>
      <c r="J65" s="84"/>
      <c r="K65" s="89"/>
      <c r="L65" s="90"/>
      <c r="M65" s="89"/>
      <c r="N65" s="90"/>
      <c r="O65" s="105"/>
    </row>
    <row r="66" spans="2:15" ht="15" customHeight="1">
      <c r="B66" s="106"/>
      <c r="C66" s="108"/>
      <c r="D66" s="6" t="s">
        <v>25</v>
      </c>
      <c r="E66" s="7" t="s">
        <v>2</v>
      </c>
      <c r="F66" s="6" t="s">
        <v>25</v>
      </c>
      <c r="G66" s="7" t="s">
        <v>2</v>
      </c>
      <c r="H66" s="110" t="s">
        <v>26</v>
      </c>
      <c r="I66" s="8" t="s">
        <v>25</v>
      </c>
      <c r="J66" s="112" t="s">
        <v>109</v>
      </c>
      <c r="K66" s="6" t="s">
        <v>25</v>
      </c>
      <c r="L66" s="7" t="s">
        <v>2</v>
      </c>
      <c r="M66" s="6" t="s">
        <v>25</v>
      </c>
      <c r="N66" s="7" t="s">
        <v>2</v>
      </c>
      <c r="O66" s="110" t="s">
        <v>26</v>
      </c>
    </row>
    <row r="67" spans="2:15" ht="26.25" thickBot="1">
      <c r="B67" s="107"/>
      <c r="C67" s="109"/>
      <c r="D67" s="9" t="s">
        <v>27</v>
      </c>
      <c r="E67" s="10" t="s">
        <v>28</v>
      </c>
      <c r="F67" s="9" t="s">
        <v>27</v>
      </c>
      <c r="G67" s="10" t="s">
        <v>28</v>
      </c>
      <c r="H67" s="111"/>
      <c r="I67" s="11" t="s">
        <v>27</v>
      </c>
      <c r="J67" s="113"/>
      <c r="K67" s="9" t="s">
        <v>27</v>
      </c>
      <c r="L67" s="10" t="s">
        <v>28</v>
      </c>
      <c r="M67" s="9" t="s">
        <v>27</v>
      </c>
      <c r="N67" s="10" t="s">
        <v>28</v>
      </c>
      <c r="O67" s="111"/>
    </row>
    <row r="68" spans="2:15" ht="15" thickBot="1">
      <c r="B68" s="63"/>
      <c r="C68" s="13" t="s">
        <v>12</v>
      </c>
      <c r="D68" s="14">
        <v>158</v>
      </c>
      <c r="E68" s="15">
        <v>0.22284908321579688</v>
      </c>
      <c r="F68" s="14">
        <v>181</v>
      </c>
      <c r="G68" s="15">
        <v>0.27259036144578314</v>
      </c>
      <c r="H68" s="16">
        <v>-0.1270718232044199</v>
      </c>
      <c r="I68" s="14">
        <v>102</v>
      </c>
      <c r="J68" s="16">
        <v>0.5490196078431373</v>
      </c>
      <c r="K68" s="14">
        <v>349</v>
      </c>
      <c r="L68" s="15">
        <v>0.2069988137603796</v>
      </c>
      <c r="M68" s="14">
        <v>505</v>
      </c>
      <c r="N68" s="15">
        <v>0.26691331923890066</v>
      </c>
      <c r="O68" s="16">
        <v>-0.30891089108910896</v>
      </c>
    </row>
    <row r="69" spans="2:15" ht="15" thickBot="1">
      <c r="B69" s="64"/>
      <c r="C69" s="18" t="s">
        <v>4</v>
      </c>
      <c r="D69" s="19">
        <v>126</v>
      </c>
      <c r="E69" s="20">
        <v>0.17771509167842031</v>
      </c>
      <c r="F69" s="19">
        <v>82</v>
      </c>
      <c r="G69" s="20">
        <v>0.12349397590361445</v>
      </c>
      <c r="H69" s="21">
        <v>0.53658536585365857</v>
      </c>
      <c r="I69" s="19">
        <v>77</v>
      </c>
      <c r="J69" s="21">
        <v>0.63636363636363646</v>
      </c>
      <c r="K69" s="19">
        <v>289</v>
      </c>
      <c r="L69" s="20">
        <v>0.17141162514827996</v>
      </c>
      <c r="M69" s="19">
        <v>247</v>
      </c>
      <c r="N69" s="20">
        <v>0.13054968287526428</v>
      </c>
      <c r="O69" s="21">
        <v>0.17004048582995956</v>
      </c>
    </row>
    <row r="70" spans="2:15" ht="15" thickBot="1">
      <c r="B70" s="64"/>
      <c r="C70" s="13" t="s">
        <v>10</v>
      </c>
      <c r="D70" s="14">
        <v>104</v>
      </c>
      <c r="E70" s="15">
        <v>0.1466854724964739</v>
      </c>
      <c r="F70" s="14">
        <v>76</v>
      </c>
      <c r="G70" s="15">
        <v>0.1144578313253012</v>
      </c>
      <c r="H70" s="16">
        <v>0.36842105263157898</v>
      </c>
      <c r="I70" s="14">
        <v>84</v>
      </c>
      <c r="J70" s="16">
        <v>0.23809523809523814</v>
      </c>
      <c r="K70" s="14">
        <v>266</v>
      </c>
      <c r="L70" s="15">
        <v>0.15776986951364175</v>
      </c>
      <c r="M70" s="14">
        <v>236</v>
      </c>
      <c r="N70" s="15">
        <v>0.12473572938689217</v>
      </c>
      <c r="O70" s="16">
        <v>0.12711864406779672</v>
      </c>
    </row>
    <row r="71" spans="2:15" ht="15" thickBot="1">
      <c r="B71" s="64"/>
      <c r="C71" s="65" t="s">
        <v>9</v>
      </c>
      <c r="D71" s="19">
        <v>110</v>
      </c>
      <c r="E71" s="20">
        <v>0.15514809590973203</v>
      </c>
      <c r="F71" s="19">
        <v>128</v>
      </c>
      <c r="G71" s="20">
        <v>0.19277108433734941</v>
      </c>
      <c r="H71" s="21">
        <v>-0.140625</v>
      </c>
      <c r="I71" s="19">
        <v>70</v>
      </c>
      <c r="J71" s="21">
        <v>0.5714285714285714</v>
      </c>
      <c r="K71" s="19">
        <v>264</v>
      </c>
      <c r="L71" s="20">
        <v>0.15658362989323843</v>
      </c>
      <c r="M71" s="19">
        <v>349</v>
      </c>
      <c r="N71" s="20">
        <v>0.18446088794926005</v>
      </c>
      <c r="O71" s="21">
        <v>-0.2435530085959885</v>
      </c>
    </row>
    <row r="72" spans="2:15" ht="15" thickBot="1">
      <c r="B72" s="64"/>
      <c r="C72" s="66" t="s">
        <v>8</v>
      </c>
      <c r="D72" s="14">
        <v>71</v>
      </c>
      <c r="E72" s="15">
        <v>0.1001410437235543</v>
      </c>
      <c r="F72" s="14">
        <v>95</v>
      </c>
      <c r="G72" s="15">
        <v>0.14307228915662651</v>
      </c>
      <c r="H72" s="16">
        <v>-0.25263157894736843</v>
      </c>
      <c r="I72" s="14">
        <v>67</v>
      </c>
      <c r="J72" s="16">
        <v>5.9701492537313383E-2</v>
      </c>
      <c r="K72" s="14">
        <v>180</v>
      </c>
      <c r="L72" s="15">
        <v>0.10676156583629894</v>
      </c>
      <c r="M72" s="14">
        <v>228</v>
      </c>
      <c r="N72" s="15">
        <v>0.12050739957716702</v>
      </c>
      <c r="O72" s="16">
        <v>-0.21052631578947367</v>
      </c>
    </row>
    <row r="73" spans="2:15" ht="15" thickBot="1">
      <c r="B73" s="64"/>
      <c r="C73" s="67" t="s">
        <v>3</v>
      </c>
      <c r="D73" s="19">
        <v>61</v>
      </c>
      <c r="E73" s="20">
        <v>8.6036671368124124E-2</v>
      </c>
      <c r="F73" s="19">
        <v>37</v>
      </c>
      <c r="G73" s="20">
        <v>5.5722891566265059E-2</v>
      </c>
      <c r="H73" s="21">
        <v>0.64864864864864868</v>
      </c>
      <c r="I73" s="19">
        <v>37</v>
      </c>
      <c r="J73" s="21">
        <v>0.64864864864864868</v>
      </c>
      <c r="K73" s="19">
        <v>142</v>
      </c>
      <c r="L73" s="20">
        <v>8.4223013048635831E-2</v>
      </c>
      <c r="M73" s="19">
        <v>120</v>
      </c>
      <c r="N73" s="20">
        <v>6.3424947145877375E-2</v>
      </c>
      <c r="O73" s="21">
        <v>0.18333333333333335</v>
      </c>
    </row>
    <row r="74" spans="2:15" ht="15" thickBot="1">
      <c r="B74" s="64"/>
      <c r="C74" s="13" t="s">
        <v>11</v>
      </c>
      <c r="D74" s="14">
        <v>39</v>
      </c>
      <c r="E74" s="15">
        <v>5.5007052186177713E-2</v>
      </c>
      <c r="F74" s="14">
        <v>27</v>
      </c>
      <c r="G74" s="15">
        <v>4.0662650602409638E-2</v>
      </c>
      <c r="H74" s="16">
        <v>0.44444444444444442</v>
      </c>
      <c r="I74" s="14">
        <v>15</v>
      </c>
      <c r="J74" s="16">
        <v>1.6</v>
      </c>
      <c r="K74" s="14">
        <v>91</v>
      </c>
      <c r="L74" s="15">
        <v>5.3973902728351127E-2</v>
      </c>
      <c r="M74" s="14">
        <v>106</v>
      </c>
      <c r="N74" s="15">
        <v>5.6025369978858354E-2</v>
      </c>
      <c r="O74" s="16">
        <v>-0.14150943396226412</v>
      </c>
    </row>
    <row r="75" spans="2:15" ht="15" thickBot="1">
      <c r="B75" s="64"/>
      <c r="C75" s="67" t="s">
        <v>29</v>
      </c>
      <c r="D75" s="19">
        <f>+D76-SUM(D68:D74)</f>
        <v>40</v>
      </c>
      <c r="E75" s="20">
        <f>+E76-SUM(E68:E74)</f>
        <v>5.6417489421720757E-2</v>
      </c>
      <c r="F75" s="19">
        <f>+F76-SUM(F68:F74)</f>
        <v>38</v>
      </c>
      <c r="G75" s="20">
        <f>+G76-SUM(G68:G74)</f>
        <v>5.7228915662650537E-2</v>
      </c>
      <c r="H75" s="21">
        <f>+D75/F75-1</f>
        <v>5.2631578947368363E-2</v>
      </c>
      <c r="I75" s="19">
        <f>+I76-SUM(I68:I74)</f>
        <v>30</v>
      </c>
      <c r="J75" s="21">
        <f>+D75/I75-1</f>
        <v>0.33333333333333326</v>
      </c>
      <c r="K75" s="19">
        <f>+K76-SUM(K68:K74)</f>
        <v>105</v>
      </c>
      <c r="L75" s="20">
        <f>+L76-SUM(L68:L74)</f>
        <v>6.2277580071174454E-2</v>
      </c>
      <c r="M75" s="19">
        <f>+M76-SUM(M68:M74)</f>
        <v>101</v>
      </c>
      <c r="N75" s="20">
        <f>+N76-SUM(N68:N74)</f>
        <v>5.338266384778001E-2</v>
      </c>
      <c r="O75" s="21">
        <f>+K75/M75-1</f>
        <v>3.9603960396039639E-2</v>
      </c>
    </row>
    <row r="76" spans="2:15" ht="15" thickBot="1">
      <c r="B76" s="100"/>
      <c r="C76" s="101" t="s">
        <v>30</v>
      </c>
      <c r="D76" s="26">
        <v>709</v>
      </c>
      <c r="E76" s="27">
        <v>1</v>
      </c>
      <c r="F76" s="26">
        <v>664</v>
      </c>
      <c r="G76" s="27">
        <v>1</v>
      </c>
      <c r="H76" s="28">
        <v>6.7771084337349352E-2</v>
      </c>
      <c r="I76" s="26">
        <v>482</v>
      </c>
      <c r="J76" s="28">
        <v>0.47095435684647313</v>
      </c>
      <c r="K76" s="26">
        <v>1686</v>
      </c>
      <c r="L76" s="27">
        <v>1</v>
      </c>
      <c r="M76" s="26">
        <v>1892</v>
      </c>
      <c r="N76" s="27">
        <v>1</v>
      </c>
      <c r="O76" s="28">
        <v>-0.10887949260042284</v>
      </c>
    </row>
    <row r="77" spans="2:15">
      <c r="B77" s="1" t="s">
        <v>40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>
      <c r="B2" s="91" t="s">
        <v>32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3"/>
    </row>
    <row r="3" spans="2:15" ht="15" thickBot="1">
      <c r="B3" s="92" t="s">
        <v>31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71" t="s">
        <v>71</v>
      </c>
    </row>
    <row r="4" spans="2:15" ht="15" customHeight="1">
      <c r="B4" s="114" t="s">
        <v>0</v>
      </c>
      <c r="C4" s="116" t="s">
        <v>1</v>
      </c>
      <c r="D4" s="118" t="s">
        <v>92</v>
      </c>
      <c r="E4" s="96"/>
      <c r="F4" s="96"/>
      <c r="G4" s="96"/>
      <c r="H4" s="86"/>
      <c r="I4" s="85" t="s">
        <v>78</v>
      </c>
      <c r="J4" s="86"/>
      <c r="K4" s="85" t="s">
        <v>105</v>
      </c>
      <c r="L4" s="96"/>
      <c r="M4" s="96"/>
      <c r="N4" s="96"/>
      <c r="O4" s="97"/>
    </row>
    <row r="5" spans="2:15" ht="15" thickBot="1">
      <c r="B5" s="115"/>
      <c r="C5" s="117"/>
      <c r="D5" s="98" t="s">
        <v>106</v>
      </c>
      <c r="E5" s="94"/>
      <c r="F5" s="94"/>
      <c r="G5" s="94"/>
      <c r="H5" s="99"/>
      <c r="I5" s="93" t="s">
        <v>107</v>
      </c>
      <c r="J5" s="99"/>
      <c r="K5" s="93" t="s">
        <v>108</v>
      </c>
      <c r="L5" s="94"/>
      <c r="M5" s="94"/>
      <c r="N5" s="94"/>
      <c r="O5" s="95"/>
    </row>
    <row r="6" spans="2:15" ht="19.5" customHeight="1">
      <c r="B6" s="115"/>
      <c r="C6" s="117"/>
      <c r="D6" s="87">
        <v>2025</v>
      </c>
      <c r="E6" s="88"/>
      <c r="F6" s="87">
        <v>2024</v>
      </c>
      <c r="G6" s="88"/>
      <c r="H6" s="104" t="s">
        <v>22</v>
      </c>
      <c r="I6" s="83">
        <v>2024</v>
      </c>
      <c r="J6" s="83" t="s">
        <v>80</v>
      </c>
      <c r="K6" s="87">
        <v>2025</v>
      </c>
      <c r="L6" s="88"/>
      <c r="M6" s="87">
        <v>2024</v>
      </c>
      <c r="N6" s="88"/>
      <c r="O6" s="104" t="s">
        <v>22</v>
      </c>
    </row>
    <row r="7" spans="2:15" ht="19.5" customHeight="1" thickBot="1">
      <c r="B7" s="106" t="s">
        <v>23</v>
      </c>
      <c r="C7" s="108" t="s">
        <v>24</v>
      </c>
      <c r="D7" s="89"/>
      <c r="E7" s="90"/>
      <c r="F7" s="89"/>
      <c r="G7" s="90"/>
      <c r="H7" s="105"/>
      <c r="I7" s="84"/>
      <c r="J7" s="84"/>
      <c r="K7" s="89"/>
      <c r="L7" s="90"/>
      <c r="M7" s="89"/>
      <c r="N7" s="90"/>
      <c r="O7" s="105"/>
    </row>
    <row r="8" spans="2:15" ht="15" customHeight="1">
      <c r="B8" s="106"/>
      <c r="C8" s="108"/>
      <c r="D8" s="6" t="s">
        <v>25</v>
      </c>
      <c r="E8" s="7" t="s">
        <v>2</v>
      </c>
      <c r="F8" s="6" t="s">
        <v>25</v>
      </c>
      <c r="G8" s="7" t="s">
        <v>2</v>
      </c>
      <c r="H8" s="110" t="s">
        <v>26</v>
      </c>
      <c r="I8" s="8" t="s">
        <v>25</v>
      </c>
      <c r="J8" s="112" t="s">
        <v>109</v>
      </c>
      <c r="K8" s="6" t="s">
        <v>25</v>
      </c>
      <c r="L8" s="7" t="s">
        <v>2</v>
      </c>
      <c r="M8" s="6" t="s">
        <v>25</v>
      </c>
      <c r="N8" s="7" t="s">
        <v>2</v>
      </c>
      <c r="O8" s="110" t="s">
        <v>26</v>
      </c>
    </row>
    <row r="9" spans="2:15" ht="15" customHeight="1" thickBot="1">
      <c r="B9" s="107"/>
      <c r="C9" s="109"/>
      <c r="D9" s="9" t="s">
        <v>27</v>
      </c>
      <c r="E9" s="10" t="s">
        <v>28</v>
      </c>
      <c r="F9" s="9" t="s">
        <v>27</v>
      </c>
      <c r="G9" s="10" t="s">
        <v>28</v>
      </c>
      <c r="H9" s="111"/>
      <c r="I9" s="11" t="s">
        <v>27</v>
      </c>
      <c r="J9" s="113"/>
      <c r="K9" s="9" t="s">
        <v>27</v>
      </c>
      <c r="L9" s="10" t="s">
        <v>28</v>
      </c>
      <c r="M9" s="9" t="s">
        <v>27</v>
      </c>
      <c r="N9" s="10" t="s">
        <v>28</v>
      </c>
      <c r="O9" s="111"/>
    </row>
    <row r="10" spans="2:15" ht="15" thickBot="1">
      <c r="B10" s="12">
        <v>1</v>
      </c>
      <c r="C10" s="13" t="s">
        <v>9</v>
      </c>
      <c r="D10" s="14">
        <v>80</v>
      </c>
      <c r="E10" s="15">
        <v>0.47058823529411764</v>
      </c>
      <c r="F10" s="14">
        <v>77</v>
      </c>
      <c r="G10" s="15">
        <v>0.425414364640884</v>
      </c>
      <c r="H10" s="16">
        <v>3.8961038961038863E-2</v>
      </c>
      <c r="I10" s="14">
        <v>55</v>
      </c>
      <c r="J10" s="16">
        <v>0.45454545454545459</v>
      </c>
      <c r="K10" s="14">
        <v>242</v>
      </c>
      <c r="L10" s="15">
        <v>0.44814814814814813</v>
      </c>
      <c r="M10" s="14">
        <v>212</v>
      </c>
      <c r="N10" s="15">
        <v>0.42570281124497994</v>
      </c>
      <c r="O10" s="16">
        <v>0.14150943396226423</v>
      </c>
    </row>
    <row r="11" spans="2:15" ht="15" thickBot="1">
      <c r="B11" s="59">
        <v>2</v>
      </c>
      <c r="C11" s="18" t="s">
        <v>4</v>
      </c>
      <c r="D11" s="19">
        <v>13</v>
      </c>
      <c r="E11" s="20">
        <v>7.6470588235294124E-2</v>
      </c>
      <c r="F11" s="19">
        <v>30</v>
      </c>
      <c r="G11" s="20">
        <v>0.16574585635359115</v>
      </c>
      <c r="H11" s="21">
        <v>-0.56666666666666665</v>
      </c>
      <c r="I11" s="19">
        <v>19</v>
      </c>
      <c r="J11" s="21">
        <v>-0.31578947368421051</v>
      </c>
      <c r="K11" s="19">
        <v>69</v>
      </c>
      <c r="L11" s="20">
        <v>0.12777777777777777</v>
      </c>
      <c r="M11" s="19">
        <v>54</v>
      </c>
      <c r="N11" s="20">
        <v>0.10843373493975904</v>
      </c>
      <c r="O11" s="21">
        <v>0.27777777777777768</v>
      </c>
    </row>
    <row r="12" spans="2:15" ht="15" thickBot="1">
      <c r="B12" s="12">
        <v>3</v>
      </c>
      <c r="C12" s="13" t="s">
        <v>41</v>
      </c>
      <c r="D12" s="14">
        <v>27</v>
      </c>
      <c r="E12" s="15">
        <v>0.1588235294117647</v>
      </c>
      <c r="F12" s="14">
        <v>15</v>
      </c>
      <c r="G12" s="15">
        <v>8.2872928176795577E-2</v>
      </c>
      <c r="H12" s="16">
        <v>0.8</v>
      </c>
      <c r="I12" s="14">
        <v>2</v>
      </c>
      <c r="J12" s="16">
        <v>12.5</v>
      </c>
      <c r="K12" s="14">
        <v>51</v>
      </c>
      <c r="L12" s="15">
        <v>9.4444444444444442E-2</v>
      </c>
      <c r="M12" s="14">
        <v>52</v>
      </c>
      <c r="N12" s="15">
        <v>0.10441767068273092</v>
      </c>
      <c r="O12" s="16">
        <v>-1.9230769230769273E-2</v>
      </c>
    </row>
    <row r="13" spans="2:15" ht="15" thickBot="1">
      <c r="B13" s="59">
        <v>4</v>
      </c>
      <c r="C13" s="18" t="s">
        <v>12</v>
      </c>
      <c r="D13" s="19">
        <v>17</v>
      </c>
      <c r="E13" s="20">
        <v>0.1</v>
      </c>
      <c r="F13" s="19">
        <v>11</v>
      </c>
      <c r="G13" s="20">
        <v>6.0773480662983423E-2</v>
      </c>
      <c r="H13" s="21">
        <v>0.54545454545454541</v>
      </c>
      <c r="I13" s="19">
        <v>12</v>
      </c>
      <c r="J13" s="21">
        <v>0.41666666666666674</v>
      </c>
      <c r="K13" s="19">
        <v>46</v>
      </c>
      <c r="L13" s="20">
        <v>8.5185185185185183E-2</v>
      </c>
      <c r="M13" s="19">
        <v>44</v>
      </c>
      <c r="N13" s="20">
        <v>8.8353413654618476E-2</v>
      </c>
      <c r="O13" s="21">
        <v>4.5454545454545414E-2</v>
      </c>
    </row>
    <row r="14" spans="2:15" ht="15" thickBot="1">
      <c r="B14" s="12">
        <v>5</v>
      </c>
      <c r="C14" s="13" t="s">
        <v>16</v>
      </c>
      <c r="D14" s="14">
        <v>5</v>
      </c>
      <c r="E14" s="15">
        <v>2.9411764705882353E-2</v>
      </c>
      <c r="F14" s="14">
        <v>13</v>
      </c>
      <c r="G14" s="15">
        <v>7.18232044198895E-2</v>
      </c>
      <c r="H14" s="16">
        <v>-0.61538461538461542</v>
      </c>
      <c r="I14" s="14">
        <v>14</v>
      </c>
      <c r="J14" s="16">
        <v>-0.64285714285714279</v>
      </c>
      <c r="K14" s="14">
        <v>28</v>
      </c>
      <c r="L14" s="15">
        <v>5.185185185185185E-2</v>
      </c>
      <c r="M14" s="14">
        <v>53</v>
      </c>
      <c r="N14" s="15">
        <v>0.10642570281124498</v>
      </c>
      <c r="O14" s="16">
        <v>-0.47169811320754718</v>
      </c>
    </row>
    <row r="15" spans="2:15" ht="15" thickBot="1">
      <c r="B15" s="102" t="s">
        <v>42</v>
      </c>
      <c r="C15" s="103"/>
      <c r="D15" s="23">
        <f>SUM(D10:D14)</f>
        <v>142</v>
      </c>
      <c r="E15" s="24">
        <f>D15/D17</f>
        <v>0.83529411764705885</v>
      </c>
      <c r="F15" s="23">
        <f>SUM(F10:F14)</f>
        <v>146</v>
      </c>
      <c r="G15" s="24">
        <f>F15/F17</f>
        <v>0.8066298342541437</v>
      </c>
      <c r="H15" s="25">
        <f>D15/F15-1</f>
        <v>-2.7397260273972601E-2</v>
      </c>
      <c r="I15" s="23">
        <f>SUM(I10:I14)</f>
        <v>102</v>
      </c>
      <c r="J15" s="24">
        <f>D15/I15-1</f>
        <v>0.39215686274509798</v>
      </c>
      <c r="K15" s="23">
        <f>SUM(K10:K14)</f>
        <v>436</v>
      </c>
      <c r="L15" s="24">
        <f>K15/K17</f>
        <v>0.80740740740740746</v>
      </c>
      <c r="M15" s="23">
        <f>SUM(M10:M14)</f>
        <v>415</v>
      </c>
      <c r="N15" s="24">
        <f>M15/M17</f>
        <v>0.83333333333333337</v>
      </c>
      <c r="O15" s="25">
        <f>K15/M15-1</f>
        <v>5.0602409638554224E-2</v>
      </c>
    </row>
    <row r="16" spans="2:15" ht="15" thickBot="1">
      <c r="B16" s="102" t="s">
        <v>29</v>
      </c>
      <c r="C16" s="103"/>
      <c r="D16" s="23">
        <f>D17-D15</f>
        <v>28</v>
      </c>
      <c r="E16" s="24">
        <f t="shared" ref="E16:O16" si="0">E17-E15</f>
        <v>0.16470588235294115</v>
      </c>
      <c r="F16" s="38">
        <f t="shared" si="0"/>
        <v>35</v>
      </c>
      <c r="G16" s="24">
        <f t="shared" si="0"/>
        <v>0.19337016574585619</v>
      </c>
      <c r="H16" s="25">
        <f t="shared" si="0"/>
        <v>-3.337622038901078E-2</v>
      </c>
      <c r="I16" s="38">
        <f t="shared" si="0"/>
        <v>23</v>
      </c>
      <c r="J16" s="25">
        <f t="shared" si="0"/>
        <v>-3.2156862745097881E-2</v>
      </c>
      <c r="K16" s="38">
        <f t="shared" si="0"/>
        <v>104</v>
      </c>
      <c r="L16" s="24">
        <f t="shared" si="0"/>
        <v>0.19259259259259254</v>
      </c>
      <c r="M16" s="38">
        <f t="shared" si="0"/>
        <v>83</v>
      </c>
      <c r="N16" s="24">
        <f t="shared" si="0"/>
        <v>0.16666666666666663</v>
      </c>
      <c r="O16" s="25">
        <f t="shared" si="0"/>
        <v>3.3734939759036076E-2</v>
      </c>
    </row>
    <row r="17" spans="2:15" ht="15" thickBot="1">
      <c r="B17" s="100" t="s">
        <v>30</v>
      </c>
      <c r="C17" s="101"/>
      <c r="D17" s="26">
        <v>170</v>
      </c>
      <c r="E17" s="27">
        <v>1</v>
      </c>
      <c r="F17" s="26">
        <v>181</v>
      </c>
      <c r="G17" s="27">
        <v>0.99999999999999989</v>
      </c>
      <c r="H17" s="28">
        <v>-6.0773480662983381E-2</v>
      </c>
      <c r="I17" s="26">
        <v>125</v>
      </c>
      <c r="J17" s="28">
        <v>0.3600000000000001</v>
      </c>
      <c r="K17" s="26">
        <v>540</v>
      </c>
      <c r="L17" s="27">
        <v>1</v>
      </c>
      <c r="M17" s="26">
        <v>498</v>
      </c>
      <c r="N17" s="27">
        <v>1</v>
      </c>
      <c r="O17" s="28">
        <v>8.43373493975903E-2</v>
      </c>
    </row>
    <row r="18" spans="2:15">
      <c r="B18" s="42" t="s">
        <v>60</v>
      </c>
    </row>
    <row r="19" spans="2:15">
      <c r="B19" s="74" t="s">
        <v>72</v>
      </c>
    </row>
    <row r="20" spans="2:15">
      <c r="B20" s="30" t="s">
        <v>61</v>
      </c>
      <c r="C20" s="1"/>
      <c r="D20" s="1"/>
      <c r="E20" s="1"/>
      <c r="F20" s="1"/>
      <c r="G20" s="1"/>
    </row>
    <row r="21" spans="2:15">
      <c r="B21" s="75" t="s">
        <v>73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7712-B198-49D1-8875-E6B088963C52}">
  <sheetPr>
    <pageSetUpPr fitToPage="1"/>
  </sheetPr>
  <dimension ref="B1:V66"/>
  <sheetViews>
    <sheetView showGridLines="0" workbookViewId="0">
      <selection activeCell="B3" sqref="B3:L3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3.285156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78">
        <v>45751</v>
      </c>
    </row>
    <row r="2" spans="2:22" ht="14.45" customHeight="1">
      <c r="B2" s="91" t="s">
        <v>90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77"/>
      <c r="N2" s="29"/>
      <c r="O2" s="91" t="s">
        <v>82</v>
      </c>
      <c r="P2" s="91"/>
      <c r="Q2" s="91"/>
      <c r="R2" s="91"/>
      <c r="S2" s="91"/>
      <c r="T2" s="91"/>
      <c r="U2" s="91"/>
      <c r="V2" s="91"/>
    </row>
    <row r="3" spans="2:22" ht="14.45" customHeight="1">
      <c r="B3" s="92" t="s">
        <v>91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77"/>
      <c r="N3" s="29"/>
      <c r="O3" s="92" t="s">
        <v>83</v>
      </c>
      <c r="P3" s="92"/>
      <c r="Q3" s="92"/>
      <c r="R3" s="92"/>
      <c r="S3" s="92"/>
      <c r="T3" s="92"/>
      <c r="U3" s="92"/>
      <c r="V3" s="92"/>
    </row>
    <row r="4" spans="2:22" ht="14.45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33</v>
      </c>
      <c r="M4" s="77"/>
      <c r="O4" s="32"/>
      <c r="P4" s="32"/>
      <c r="Q4" s="32"/>
      <c r="R4" s="32"/>
      <c r="S4" s="32"/>
      <c r="T4" s="32"/>
      <c r="U4" s="33"/>
      <c r="V4" s="5" t="s">
        <v>33</v>
      </c>
    </row>
    <row r="5" spans="2:22" ht="14.45" customHeight="1">
      <c r="B5" s="116" t="s">
        <v>0</v>
      </c>
      <c r="C5" s="116" t="s">
        <v>1</v>
      </c>
      <c r="D5" s="118" t="s">
        <v>92</v>
      </c>
      <c r="E5" s="96"/>
      <c r="F5" s="96"/>
      <c r="G5" s="96"/>
      <c r="H5" s="96"/>
      <c r="I5" s="97"/>
      <c r="J5" s="118" t="s">
        <v>78</v>
      </c>
      <c r="K5" s="96"/>
      <c r="L5" s="97"/>
      <c r="M5" s="77"/>
      <c r="O5" s="116" t="s">
        <v>0</v>
      </c>
      <c r="P5" s="116" t="s">
        <v>1</v>
      </c>
      <c r="Q5" s="118" t="s">
        <v>93</v>
      </c>
      <c r="R5" s="96"/>
      <c r="S5" s="96"/>
      <c r="T5" s="96"/>
      <c r="U5" s="96"/>
      <c r="V5" s="97"/>
    </row>
    <row r="6" spans="2:22" ht="14.45" customHeight="1" thickBot="1">
      <c r="B6" s="117"/>
      <c r="C6" s="117"/>
      <c r="D6" s="98" t="s">
        <v>94</v>
      </c>
      <c r="E6" s="94"/>
      <c r="F6" s="94"/>
      <c r="G6" s="94"/>
      <c r="H6" s="94"/>
      <c r="I6" s="95"/>
      <c r="J6" s="98" t="s">
        <v>79</v>
      </c>
      <c r="K6" s="94"/>
      <c r="L6" s="95"/>
      <c r="M6" s="77"/>
      <c r="O6" s="117"/>
      <c r="P6" s="117"/>
      <c r="Q6" s="98" t="s">
        <v>95</v>
      </c>
      <c r="R6" s="94"/>
      <c r="S6" s="94"/>
      <c r="T6" s="94"/>
      <c r="U6" s="94"/>
      <c r="V6" s="95"/>
    </row>
    <row r="7" spans="2:22" ht="14.45" customHeight="1">
      <c r="B7" s="117"/>
      <c r="C7" s="117"/>
      <c r="D7" s="87">
        <v>2025</v>
      </c>
      <c r="E7" s="88"/>
      <c r="F7" s="87">
        <v>2024</v>
      </c>
      <c r="G7" s="88"/>
      <c r="H7" s="104" t="s">
        <v>22</v>
      </c>
      <c r="I7" s="104" t="s">
        <v>47</v>
      </c>
      <c r="J7" s="104">
        <v>2023</v>
      </c>
      <c r="K7" s="104" t="s">
        <v>96</v>
      </c>
      <c r="L7" s="123" t="s">
        <v>97</v>
      </c>
      <c r="M7" s="77"/>
      <c r="O7" s="117"/>
      <c r="P7" s="117"/>
      <c r="Q7" s="87">
        <v>2025</v>
      </c>
      <c r="R7" s="88"/>
      <c r="S7" s="87">
        <v>2024</v>
      </c>
      <c r="T7" s="88"/>
      <c r="U7" s="104" t="s">
        <v>22</v>
      </c>
      <c r="V7" s="104" t="s">
        <v>64</v>
      </c>
    </row>
    <row r="8" spans="2:22" ht="14.45" customHeight="1" thickBot="1">
      <c r="B8" s="108" t="s">
        <v>23</v>
      </c>
      <c r="C8" s="108" t="s">
        <v>24</v>
      </c>
      <c r="D8" s="89"/>
      <c r="E8" s="90"/>
      <c r="F8" s="89"/>
      <c r="G8" s="90"/>
      <c r="H8" s="105"/>
      <c r="I8" s="105"/>
      <c r="J8" s="105"/>
      <c r="K8" s="105"/>
      <c r="L8" s="124"/>
      <c r="M8" s="77"/>
      <c r="O8" s="108" t="s">
        <v>23</v>
      </c>
      <c r="P8" s="108" t="s">
        <v>24</v>
      </c>
      <c r="Q8" s="89"/>
      <c r="R8" s="90"/>
      <c r="S8" s="89"/>
      <c r="T8" s="90"/>
      <c r="U8" s="105"/>
      <c r="V8" s="105"/>
    </row>
    <row r="9" spans="2:22" ht="14.45" customHeight="1">
      <c r="B9" s="108"/>
      <c r="C9" s="108"/>
      <c r="D9" s="6" t="s">
        <v>25</v>
      </c>
      <c r="E9" s="7" t="s">
        <v>2</v>
      </c>
      <c r="F9" s="6" t="s">
        <v>25</v>
      </c>
      <c r="G9" s="7" t="s">
        <v>2</v>
      </c>
      <c r="H9" s="110" t="s">
        <v>26</v>
      </c>
      <c r="I9" s="110" t="s">
        <v>48</v>
      </c>
      <c r="J9" s="110" t="s">
        <v>25</v>
      </c>
      <c r="K9" s="110" t="s">
        <v>98</v>
      </c>
      <c r="L9" s="121" t="s">
        <v>99</v>
      </c>
      <c r="M9" s="77"/>
      <c r="O9" s="108"/>
      <c r="P9" s="108"/>
      <c r="Q9" s="6" t="s">
        <v>25</v>
      </c>
      <c r="R9" s="7" t="s">
        <v>2</v>
      </c>
      <c r="S9" s="6" t="s">
        <v>25</v>
      </c>
      <c r="T9" s="7" t="s">
        <v>2</v>
      </c>
      <c r="U9" s="110" t="s">
        <v>26</v>
      </c>
      <c r="V9" s="110" t="s">
        <v>65</v>
      </c>
    </row>
    <row r="10" spans="2:22" ht="14.45" customHeight="1" thickBot="1">
      <c r="B10" s="109"/>
      <c r="C10" s="109"/>
      <c r="D10" s="9" t="s">
        <v>27</v>
      </c>
      <c r="E10" s="10" t="s">
        <v>28</v>
      </c>
      <c r="F10" s="9" t="s">
        <v>27</v>
      </c>
      <c r="G10" s="10" t="s">
        <v>28</v>
      </c>
      <c r="H10" s="111"/>
      <c r="I10" s="111"/>
      <c r="J10" s="111" t="s">
        <v>27</v>
      </c>
      <c r="K10" s="111"/>
      <c r="L10" s="122"/>
      <c r="M10" s="77"/>
      <c r="O10" s="109"/>
      <c r="P10" s="109"/>
      <c r="Q10" s="9" t="s">
        <v>27</v>
      </c>
      <c r="R10" s="10" t="s">
        <v>28</v>
      </c>
      <c r="S10" s="9" t="s">
        <v>27</v>
      </c>
      <c r="T10" s="10" t="s">
        <v>28</v>
      </c>
      <c r="U10" s="111"/>
      <c r="V10" s="111"/>
    </row>
    <row r="11" spans="2:22" ht="14.45" customHeight="1" thickBot="1">
      <c r="B11" s="12">
        <v>1</v>
      </c>
      <c r="C11" s="13" t="s">
        <v>11</v>
      </c>
      <c r="D11" s="14">
        <v>1044</v>
      </c>
      <c r="E11" s="15">
        <v>0.16343143393863493</v>
      </c>
      <c r="F11" s="14">
        <v>1309</v>
      </c>
      <c r="G11" s="15">
        <v>0.20800889877641823</v>
      </c>
      <c r="H11" s="16">
        <v>-0.20244461420932014</v>
      </c>
      <c r="I11" s="34">
        <v>0</v>
      </c>
      <c r="J11" s="14">
        <v>833</v>
      </c>
      <c r="K11" s="16">
        <v>0.2533013205282113</v>
      </c>
      <c r="L11" s="34">
        <v>1</v>
      </c>
      <c r="M11" s="77"/>
      <c r="O11" s="12">
        <v>1</v>
      </c>
      <c r="P11" s="13" t="s">
        <v>16</v>
      </c>
      <c r="Q11" s="14">
        <v>2729</v>
      </c>
      <c r="R11" s="15">
        <v>0.16754666011787819</v>
      </c>
      <c r="S11" s="14">
        <v>2162</v>
      </c>
      <c r="T11" s="15">
        <v>0.13406089167235072</v>
      </c>
      <c r="U11" s="16">
        <v>0.26225716928769649</v>
      </c>
      <c r="V11" s="34">
        <v>2</v>
      </c>
    </row>
    <row r="12" spans="2:22" ht="14.45" customHeight="1" thickBot="1">
      <c r="B12" s="17">
        <v>2</v>
      </c>
      <c r="C12" s="18" t="s">
        <v>39</v>
      </c>
      <c r="D12" s="19">
        <v>1039</v>
      </c>
      <c r="E12" s="20">
        <v>0.1626487163431434</v>
      </c>
      <c r="F12" s="19">
        <v>785</v>
      </c>
      <c r="G12" s="20">
        <v>0.12474177657714922</v>
      </c>
      <c r="H12" s="21">
        <v>0.32356687898089165</v>
      </c>
      <c r="I12" s="35">
        <v>2</v>
      </c>
      <c r="J12" s="19">
        <v>745</v>
      </c>
      <c r="K12" s="21">
        <v>0.39463087248322148</v>
      </c>
      <c r="L12" s="35">
        <v>1</v>
      </c>
      <c r="M12" s="77"/>
      <c r="O12" s="17">
        <v>2</v>
      </c>
      <c r="P12" s="18" t="s">
        <v>39</v>
      </c>
      <c r="Q12" s="19">
        <v>2574</v>
      </c>
      <c r="R12" s="20">
        <v>0.15803045186640471</v>
      </c>
      <c r="S12" s="19">
        <v>1931</v>
      </c>
      <c r="T12" s="20">
        <v>0.11973708687294599</v>
      </c>
      <c r="U12" s="21">
        <v>0.33298808907301924</v>
      </c>
      <c r="V12" s="35">
        <v>2</v>
      </c>
    </row>
    <row r="13" spans="2:22" ht="14.45" customHeight="1" thickBot="1">
      <c r="B13" s="12">
        <v>3</v>
      </c>
      <c r="C13" s="13" t="s">
        <v>16</v>
      </c>
      <c r="D13" s="14">
        <v>961</v>
      </c>
      <c r="E13" s="15">
        <v>0.15043832185347528</v>
      </c>
      <c r="F13" s="14">
        <v>795</v>
      </c>
      <c r="G13" s="15">
        <v>0.1263308437946925</v>
      </c>
      <c r="H13" s="16">
        <v>0.20880503144654083</v>
      </c>
      <c r="I13" s="34">
        <v>0</v>
      </c>
      <c r="J13" s="14">
        <v>948</v>
      </c>
      <c r="K13" s="16">
        <v>1.371308016877637E-2</v>
      </c>
      <c r="L13" s="34">
        <v>-2</v>
      </c>
      <c r="M13" s="77"/>
      <c r="O13" s="12">
        <v>3</v>
      </c>
      <c r="P13" s="13" t="s">
        <v>11</v>
      </c>
      <c r="Q13" s="14">
        <v>2484</v>
      </c>
      <c r="R13" s="15">
        <v>0.1525049115913556</v>
      </c>
      <c r="S13" s="14">
        <v>3092</v>
      </c>
      <c r="T13" s="15">
        <v>0.19172815774787624</v>
      </c>
      <c r="U13" s="16">
        <v>-0.19663648124191457</v>
      </c>
      <c r="V13" s="34">
        <v>-2</v>
      </c>
    </row>
    <row r="14" spans="2:22" ht="14.45" customHeight="1" thickBot="1">
      <c r="B14" s="17">
        <v>4</v>
      </c>
      <c r="C14" s="18" t="s">
        <v>13</v>
      </c>
      <c r="D14" s="19">
        <v>730</v>
      </c>
      <c r="E14" s="20">
        <v>0.11427676894176581</v>
      </c>
      <c r="F14" s="19">
        <v>959</v>
      </c>
      <c r="G14" s="20">
        <v>0.15239154616240266</v>
      </c>
      <c r="H14" s="21">
        <v>-0.23879040667361839</v>
      </c>
      <c r="I14" s="35">
        <v>-2</v>
      </c>
      <c r="J14" s="19">
        <v>465</v>
      </c>
      <c r="K14" s="21">
        <v>0.56989247311827951</v>
      </c>
      <c r="L14" s="35">
        <v>1</v>
      </c>
      <c r="M14" s="77"/>
      <c r="O14" s="17">
        <v>4</v>
      </c>
      <c r="P14" s="18" t="s">
        <v>17</v>
      </c>
      <c r="Q14" s="19">
        <v>1852</v>
      </c>
      <c r="R14" s="20">
        <v>0.11370333988212181</v>
      </c>
      <c r="S14" s="19">
        <v>1405</v>
      </c>
      <c r="T14" s="20">
        <v>8.7120977243132641E-2</v>
      </c>
      <c r="U14" s="21">
        <v>0.31814946619217088</v>
      </c>
      <c r="V14" s="35">
        <v>2</v>
      </c>
    </row>
    <row r="15" spans="2:22" ht="14.45" customHeight="1" thickBot="1">
      <c r="B15" s="12">
        <v>5</v>
      </c>
      <c r="C15" s="13" t="s">
        <v>17</v>
      </c>
      <c r="D15" s="14">
        <v>651</v>
      </c>
      <c r="E15" s="15">
        <v>0.10190983093299938</v>
      </c>
      <c r="F15" s="14">
        <v>478</v>
      </c>
      <c r="G15" s="15">
        <v>7.595741299856984E-2</v>
      </c>
      <c r="H15" s="16">
        <v>0.36192468619246854</v>
      </c>
      <c r="I15" s="34">
        <v>2</v>
      </c>
      <c r="J15" s="14">
        <v>562</v>
      </c>
      <c r="K15" s="16">
        <v>0.15836298932384341</v>
      </c>
      <c r="L15" s="34">
        <v>-1</v>
      </c>
      <c r="M15" s="77"/>
      <c r="O15" s="12">
        <v>5</v>
      </c>
      <c r="P15" s="13" t="s">
        <v>13</v>
      </c>
      <c r="Q15" s="14">
        <v>1671</v>
      </c>
      <c r="R15" s="15">
        <v>0.10259086444007859</v>
      </c>
      <c r="S15" s="14">
        <v>2466</v>
      </c>
      <c r="T15" s="15">
        <v>0.15291126681961928</v>
      </c>
      <c r="U15" s="16">
        <v>-0.32238442822384428</v>
      </c>
      <c r="V15" s="34">
        <v>-3</v>
      </c>
    </row>
    <row r="16" spans="2:22" ht="14.45" customHeight="1" thickBot="1">
      <c r="B16" s="17">
        <v>6</v>
      </c>
      <c r="C16" s="18" t="s">
        <v>9</v>
      </c>
      <c r="D16" s="19">
        <v>464</v>
      </c>
      <c r="E16" s="20">
        <v>7.2636192861615531E-2</v>
      </c>
      <c r="F16" s="19">
        <v>537</v>
      </c>
      <c r="G16" s="20">
        <v>8.5332909582075317E-2</v>
      </c>
      <c r="H16" s="21">
        <v>-0.13594040968342647</v>
      </c>
      <c r="I16" s="35">
        <v>-1</v>
      </c>
      <c r="J16" s="19">
        <v>376</v>
      </c>
      <c r="K16" s="21">
        <v>0.23404255319148937</v>
      </c>
      <c r="L16" s="35">
        <v>0</v>
      </c>
      <c r="M16" s="77"/>
      <c r="O16" s="17">
        <v>6</v>
      </c>
      <c r="P16" s="18" t="s">
        <v>9</v>
      </c>
      <c r="Q16" s="19">
        <v>1375</v>
      </c>
      <c r="R16" s="20">
        <v>8.4417976424361496E-2</v>
      </c>
      <c r="S16" s="19">
        <v>1443</v>
      </c>
      <c r="T16" s="20">
        <v>8.9477274136541204E-2</v>
      </c>
      <c r="U16" s="21">
        <v>-4.7124047124047164E-2</v>
      </c>
      <c r="V16" s="35">
        <v>-1</v>
      </c>
    </row>
    <row r="17" spans="2:22" ht="14.45" customHeight="1" thickBot="1">
      <c r="B17" s="12">
        <v>7</v>
      </c>
      <c r="C17" s="13" t="s">
        <v>12</v>
      </c>
      <c r="D17" s="14">
        <v>410</v>
      </c>
      <c r="E17" s="15">
        <v>6.4182842830306827E-2</v>
      </c>
      <c r="F17" s="14">
        <v>515</v>
      </c>
      <c r="G17" s="15">
        <v>8.1836961703480052E-2</v>
      </c>
      <c r="H17" s="16">
        <v>-0.20388349514563109</v>
      </c>
      <c r="I17" s="34">
        <v>-1</v>
      </c>
      <c r="J17" s="14">
        <v>239</v>
      </c>
      <c r="K17" s="16">
        <v>0.71548117154811708</v>
      </c>
      <c r="L17" s="34">
        <v>1</v>
      </c>
      <c r="M17" s="77"/>
      <c r="O17" s="12">
        <v>7</v>
      </c>
      <c r="P17" s="13" t="s">
        <v>18</v>
      </c>
      <c r="Q17" s="14">
        <v>903</v>
      </c>
      <c r="R17" s="15">
        <v>5.5439587426326133E-2</v>
      </c>
      <c r="S17" s="14">
        <v>721</v>
      </c>
      <c r="T17" s="15">
        <v>4.4707633161778386E-2</v>
      </c>
      <c r="U17" s="16">
        <v>0.25242718446601953</v>
      </c>
      <c r="V17" s="34">
        <v>1</v>
      </c>
    </row>
    <row r="18" spans="2:22" ht="14.45" customHeight="1" thickBot="1">
      <c r="B18" s="17">
        <v>8</v>
      </c>
      <c r="C18" s="18" t="s">
        <v>18</v>
      </c>
      <c r="D18" s="19">
        <v>359</v>
      </c>
      <c r="E18" s="20">
        <v>5.6199123356293047E-2</v>
      </c>
      <c r="F18" s="19">
        <v>293</v>
      </c>
      <c r="G18" s="20">
        <v>4.6559669474018753E-2</v>
      </c>
      <c r="H18" s="21">
        <v>0.22525597269624575</v>
      </c>
      <c r="I18" s="35">
        <v>0</v>
      </c>
      <c r="J18" s="19">
        <v>313</v>
      </c>
      <c r="K18" s="21">
        <v>0.14696485623003186</v>
      </c>
      <c r="L18" s="35">
        <v>-1</v>
      </c>
      <c r="M18" s="77"/>
      <c r="O18" s="17">
        <v>8</v>
      </c>
      <c r="P18" s="18" t="s">
        <v>12</v>
      </c>
      <c r="Q18" s="19">
        <v>881</v>
      </c>
      <c r="R18" s="20">
        <v>5.4088899803536344E-2</v>
      </c>
      <c r="S18" s="19">
        <v>1228</v>
      </c>
      <c r="T18" s="20">
        <v>7.6145594344887449E-2</v>
      </c>
      <c r="U18" s="21">
        <v>-0.28257328990228014</v>
      </c>
      <c r="V18" s="35">
        <v>-1</v>
      </c>
    </row>
    <row r="19" spans="2:22" ht="14.45" customHeight="1" thickBot="1">
      <c r="B19" s="12">
        <v>9</v>
      </c>
      <c r="C19" s="13" t="s">
        <v>14</v>
      </c>
      <c r="D19" s="14">
        <v>174</v>
      </c>
      <c r="E19" s="15">
        <v>2.7238572323105822E-2</v>
      </c>
      <c r="F19" s="14">
        <v>129</v>
      </c>
      <c r="G19" s="15">
        <v>2.0498967106308597E-2</v>
      </c>
      <c r="H19" s="16">
        <v>0.34883720930232553</v>
      </c>
      <c r="I19" s="34">
        <v>1</v>
      </c>
      <c r="J19" s="14">
        <v>141</v>
      </c>
      <c r="K19" s="16">
        <v>0.23404255319148937</v>
      </c>
      <c r="L19" s="34">
        <v>0</v>
      </c>
      <c r="M19" s="77"/>
      <c r="O19" s="12">
        <v>9</v>
      </c>
      <c r="P19" s="13" t="s">
        <v>15</v>
      </c>
      <c r="Q19" s="14">
        <v>512</v>
      </c>
      <c r="R19" s="15">
        <v>3.1434184675834968E-2</v>
      </c>
      <c r="S19" s="14">
        <v>425</v>
      </c>
      <c r="T19" s="15">
        <v>2.6353320518385317E-2</v>
      </c>
      <c r="U19" s="16">
        <v>0.20470588235294107</v>
      </c>
      <c r="V19" s="34">
        <v>0</v>
      </c>
    </row>
    <row r="20" spans="2:22" ht="14.45" customHeight="1" thickBot="1">
      <c r="B20" s="17">
        <v>10</v>
      </c>
      <c r="C20" s="18" t="s">
        <v>15</v>
      </c>
      <c r="D20" s="19">
        <v>172</v>
      </c>
      <c r="E20" s="20">
        <v>2.6925485284909206E-2</v>
      </c>
      <c r="F20" s="19">
        <v>172</v>
      </c>
      <c r="G20" s="20">
        <v>2.7331956141744797E-2</v>
      </c>
      <c r="H20" s="21">
        <v>0</v>
      </c>
      <c r="I20" s="35">
        <v>-1</v>
      </c>
      <c r="J20" s="19">
        <v>134</v>
      </c>
      <c r="K20" s="21">
        <v>0.28358208955223874</v>
      </c>
      <c r="L20" s="35">
        <v>0</v>
      </c>
      <c r="M20" s="77"/>
      <c r="O20" s="17">
        <v>10</v>
      </c>
      <c r="P20" s="18" t="s">
        <v>14</v>
      </c>
      <c r="Q20" s="19">
        <v>495</v>
      </c>
      <c r="R20" s="20">
        <v>3.0390471512770138E-2</v>
      </c>
      <c r="S20" s="19">
        <v>352</v>
      </c>
      <c r="T20" s="20">
        <v>2.1826750170521485E-2</v>
      </c>
      <c r="U20" s="21">
        <v>0.40625</v>
      </c>
      <c r="V20" s="35">
        <v>0</v>
      </c>
    </row>
    <row r="21" spans="2:22" ht="14.45" customHeight="1" thickBot="1">
      <c r="B21" s="12">
        <v>11</v>
      </c>
      <c r="C21" s="13" t="s">
        <v>4</v>
      </c>
      <c r="D21" s="14">
        <v>109</v>
      </c>
      <c r="E21" s="15">
        <v>1.7063243581715716E-2</v>
      </c>
      <c r="F21" s="14">
        <v>60</v>
      </c>
      <c r="G21" s="15">
        <v>9.5344033052598125E-3</v>
      </c>
      <c r="H21" s="16">
        <v>0.81666666666666665</v>
      </c>
      <c r="I21" s="34">
        <v>1</v>
      </c>
      <c r="J21" s="14">
        <v>47</v>
      </c>
      <c r="K21" s="16">
        <v>1.3191489361702127</v>
      </c>
      <c r="L21" s="34">
        <v>0</v>
      </c>
      <c r="M21" s="77"/>
      <c r="O21" s="12">
        <v>11</v>
      </c>
      <c r="P21" s="13" t="s">
        <v>4</v>
      </c>
      <c r="Q21" s="14">
        <v>202</v>
      </c>
      <c r="R21" s="15">
        <v>1.2401768172888015E-2</v>
      </c>
      <c r="S21" s="14">
        <v>143</v>
      </c>
      <c r="T21" s="15">
        <v>8.8671172567743543E-3</v>
      </c>
      <c r="U21" s="16">
        <v>0.41258741258741249</v>
      </c>
      <c r="V21" s="34">
        <v>1</v>
      </c>
    </row>
    <row r="22" spans="2:22" ht="14.45" customHeight="1" thickBot="1">
      <c r="B22" s="17">
        <v>12</v>
      </c>
      <c r="C22" s="18" t="s">
        <v>62</v>
      </c>
      <c r="D22" s="19">
        <v>37</v>
      </c>
      <c r="E22" s="20">
        <v>5.7921102066374455E-3</v>
      </c>
      <c r="F22" s="19">
        <v>39</v>
      </c>
      <c r="G22" s="20">
        <v>6.1973621484188784E-3</v>
      </c>
      <c r="H22" s="21">
        <v>-5.1282051282051322E-2</v>
      </c>
      <c r="I22" s="35">
        <v>2</v>
      </c>
      <c r="J22" s="19">
        <v>24</v>
      </c>
      <c r="K22" s="21">
        <v>0.54166666666666674</v>
      </c>
      <c r="L22" s="35">
        <v>0</v>
      </c>
      <c r="M22" s="77"/>
      <c r="O22" s="17">
        <v>12</v>
      </c>
      <c r="P22" s="18" t="s">
        <v>62</v>
      </c>
      <c r="Q22" s="19">
        <v>85</v>
      </c>
      <c r="R22" s="20">
        <v>5.2185658153241646E-3</v>
      </c>
      <c r="S22" s="19">
        <v>142</v>
      </c>
      <c r="T22" s="20">
        <v>8.8051094437899182E-3</v>
      </c>
      <c r="U22" s="21">
        <v>-0.40140845070422537</v>
      </c>
      <c r="V22" s="35">
        <v>1</v>
      </c>
    </row>
    <row r="23" spans="2:22" ht="14.45" customHeight="1" thickBot="1">
      <c r="B23" s="12">
        <v>13</v>
      </c>
      <c r="C23" s="13" t="s">
        <v>70</v>
      </c>
      <c r="D23" s="14">
        <v>28</v>
      </c>
      <c r="E23" s="15">
        <v>4.3832185347526609E-3</v>
      </c>
      <c r="F23" s="14">
        <v>44</v>
      </c>
      <c r="G23" s="15">
        <v>6.9918957571905287E-3</v>
      </c>
      <c r="H23" s="16">
        <v>-0.36363636363636365</v>
      </c>
      <c r="I23" s="34">
        <v>0</v>
      </c>
      <c r="J23" s="14">
        <v>17</v>
      </c>
      <c r="K23" s="16">
        <v>0.64705882352941169</v>
      </c>
      <c r="L23" s="34">
        <v>0</v>
      </c>
      <c r="M23" s="77"/>
      <c r="O23" s="12">
        <v>13</v>
      </c>
      <c r="P23" s="13" t="s">
        <v>70</v>
      </c>
      <c r="Q23" s="14">
        <v>73</v>
      </c>
      <c r="R23" s="15">
        <v>4.4818271119842828E-3</v>
      </c>
      <c r="S23" s="14">
        <v>73</v>
      </c>
      <c r="T23" s="15">
        <v>4.5265703478638312E-3</v>
      </c>
      <c r="U23" s="16">
        <v>0</v>
      </c>
      <c r="V23" s="34">
        <v>1</v>
      </c>
    </row>
    <row r="24" spans="2:22" ht="14.45" customHeight="1" thickBot="1">
      <c r="B24" s="17">
        <v>14</v>
      </c>
      <c r="C24" s="18" t="s">
        <v>85</v>
      </c>
      <c r="D24" s="19">
        <v>24</v>
      </c>
      <c r="E24" s="20">
        <v>3.7570444583594239E-3</v>
      </c>
      <c r="F24" s="19">
        <v>15</v>
      </c>
      <c r="G24" s="20">
        <v>2.3836008263149531E-3</v>
      </c>
      <c r="H24" s="21">
        <v>0.60000000000000009</v>
      </c>
      <c r="I24" s="35">
        <v>1</v>
      </c>
      <c r="J24" s="19">
        <v>8</v>
      </c>
      <c r="K24" s="21">
        <v>2</v>
      </c>
      <c r="L24" s="35">
        <v>4</v>
      </c>
      <c r="M24" s="77"/>
      <c r="O24" s="17">
        <v>14</v>
      </c>
      <c r="P24" s="18" t="s">
        <v>85</v>
      </c>
      <c r="Q24" s="19">
        <v>49</v>
      </c>
      <c r="R24" s="20">
        <v>3.0083497053045188E-3</v>
      </c>
      <c r="S24" s="19">
        <v>49</v>
      </c>
      <c r="T24" s="20">
        <v>3.0383828362373659E-3</v>
      </c>
      <c r="U24" s="21">
        <v>0</v>
      </c>
      <c r="V24" s="35">
        <v>1</v>
      </c>
    </row>
    <row r="25" spans="2:22" ht="14.45" customHeight="1" thickBot="1">
      <c r="B25" s="12">
        <v>15</v>
      </c>
      <c r="C25" s="13" t="s">
        <v>100</v>
      </c>
      <c r="D25" s="14">
        <v>20</v>
      </c>
      <c r="E25" s="15">
        <v>3.1308703819661866E-3</v>
      </c>
      <c r="F25" s="14">
        <v>5</v>
      </c>
      <c r="G25" s="15">
        <v>7.9453360877165108E-4</v>
      </c>
      <c r="H25" s="16">
        <v>3</v>
      </c>
      <c r="I25" s="34">
        <v>4</v>
      </c>
      <c r="J25" s="14">
        <v>5</v>
      </c>
      <c r="K25" s="16">
        <v>3</v>
      </c>
      <c r="L25" s="34">
        <v>7</v>
      </c>
      <c r="M25" s="77"/>
      <c r="O25" s="12">
        <v>15</v>
      </c>
      <c r="P25" s="13" t="s">
        <v>84</v>
      </c>
      <c r="Q25" s="14">
        <v>39</v>
      </c>
      <c r="R25" s="15">
        <v>2.3944007858546167E-3</v>
      </c>
      <c r="S25" s="14">
        <v>16</v>
      </c>
      <c r="T25" s="15">
        <v>9.9212500775097668E-4</v>
      </c>
      <c r="U25" s="16">
        <v>1.4375</v>
      </c>
      <c r="V25" s="34">
        <v>5</v>
      </c>
    </row>
    <row r="26" spans="2:22" ht="15.75" thickBot="1">
      <c r="B26" s="102" t="s">
        <v>74</v>
      </c>
      <c r="C26" s="103"/>
      <c r="D26" s="23">
        <f>SUM(D11:D25)</f>
        <v>6222</v>
      </c>
      <c r="E26" s="24">
        <f>D26/D28</f>
        <v>0.97401377582968063</v>
      </c>
      <c r="F26" s="23">
        <f>SUM(F11:F25)</f>
        <v>6135</v>
      </c>
      <c r="G26" s="24">
        <f>F26/F28</f>
        <v>0.97489273796281584</v>
      </c>
      <c r="H26" s="25">
        <f>D26/F26-1</f>
        <v>1.4180929095354511E-2</v>
      </c>
      <c r="I26" s="36"/>
      <c r="J26" s="23">
        <f>SUM(J11:J25)</f>
        <v>4857</v>
      </c>
      <c r="K26" s="24">
        <f>E26/J26-1</f>
        <v>-0.99979946185385427</v>
      </c>
      <c r="L26" s="23"/>
      <c r="M26" s="77"/>
      <c r="O26" s="102" t="s">
        <v>74</v>
      </c>
      <c r="P26" s="103"/>
      <c r="Q26" s="23">
        <f>SUM(Q11:Q25)</f>
        <v>15924</v>
      </c>
      <c r="R26" s="24">
        <f>Q26/Q28</f>
        <v>0.9776522593320236</v>
      </c>
      <c r="S26" s="23">
        <f>SUM(S11:S25)</f>
        <v>15648</v>
      </c>
      <c r="T26" s="24">
        <f>S26/S28</f>
        <v>0.97029825758045518</v>
      </c>
      <c r="U26" s="25">
        <f>Q26/S26-1</f>
        <v>1.7638036809815905E-2</v>
      </c>
      <c r="V26" s="36"/>
    </row>
    <row r="27" spans="2:22" ht="15.75" thickBot="1">
      <c r="B27" s="102" t="s">
        <v>29</v>
      </c>
      <c r="C27" s="103"/>
      <c r="D27" s="23">
        <f>D28-SUM(D11:D25)</f>
        <v>166</v>
      </c>
      <c r="E27" s="24">
        <f>D27/D28</f>
        <v>2.5986224170319348E-2</v>
      </c>
      <c r="F27" s="23">
        <f>F28-SUM(F11:F25)</f>
        <v>158</v>
      </c>
      <c r="G27" s="24">
        <f>F27/F28</f>
        <v>2.5107262037184174E-2</v>
      </c>
      <c r="H27" s="25">
        <f>D27/F27-1</f>
        <v>5.0632911392405111E-2</v>
      </c>
      <c r="I27" s="36"/>
      <c r="J27" s="23">
        <f>J28-SUM(J11:J25)</f>
        <v>119</v>
      </c>
      <c r="K27" s="24">
        <f>E27/J27-1</f>
        <v>-0.99978162836831663</v>
      </c>
      <c r="L27" s="23"/>
      <c r="M27" s="77"/>
      <c r="O27" s="102" t="s">
        <v>29</v>
      </c>
      <c r="P27" s="103"/>
      <c r="Q27" s="23">
        <f>Q28-SUM(Q11:Q25)</f>
        <v>364</v>
      </c>
      <c r="R27" s="24">
        <f>Q27/Q28</f>
        <v>2.2347740667976426E-2</v>
      </c>
      <c r="S27" s="23">
        <f>S28-SUM(S11:S25)</f>
        <v>479</v>
      </c>
      <c r="T27" s="24">
        <f>S27/S28</f>
        <v>2.9701742419544864E-2</v>
      </c>
      <c r="U27" s="25">
        <f>Q27/S27-1</f>
        <v>-0.24008350730688932</v>
      </c>
      <c r="V27" s="37"/>
    </row>
    <row r="28" spans="2:22" ht="15.75" thickBot="1">
      <c r="B28" s="100" t="s">
        <v>53</v>
      </c>
      <c r="C28" s="101"/>
      <c r="D28" s="26">
        <v>6388</v>
      </c>
      <c r="E28" s="27">
        <v>1</v>
      </c>
      <c r="F28" s="26">
        <v>6293</v>
      </c>
      <c r="G28" s="27">
        <v>1</v>
      </c>
      <c r="H28" s="28">
        <v>1.5096138566661477E-2</v>
      </c>
      <c r="I28" s="39"/>
      <c r="J28" s="26">
        <v>4976</v>
      </c>
      <c r="K28" s="28">
        <v>0.2837620578778135</v>
      </c>
      <c r="L28" s="26"/>
      <c r="M28" s="77"/>
      <c r="N28" s="33"/>
      <c r="O28" s="100" t="s">
        <v>53</v>
      </c>
      <c r="P28" s="101"/>
      <c r="Q28" s="26">
        <v>16288</v>
      </c>
      <c r="R28" s="27">
        <v>1</v>
      </c>
      <c r="S28" s="26">
        <v>16127</v>
      </c>
      <c r="T28" s="27">
        <v>1</v>
      </c>
      <c r="U28" s="28">
        <v>9.983257890494146E-3</v>
      </c>
      <c r="V28" s="39"/>
    </row>
    <row r="29" spans="2:22" ht="15">
      <c r="B29" s="40" t="s">
        <v>58</v>
      </c>
      <c r="M29" s="77"/>
      <c r="O29" s="40" t="s">
        <v>58</v>
      </c>
    </row>
    <row r="30" spans="2:22" ht="15">
      <c r="B30" s="41" t="s">
        <v>59</v>
      </c>
      <c r="M30" s="77"/>
      <c r="O30" s="41" t="s">
        <v>59</v>
      </c>
    </row>
    <row r="31" spans="2:22">
      <c r="B31" s="30"/>
    </row>
    <row r="32" spans="2:22">
      <c r="B32" s="31"/>
    </row>
    <row r="33" spans="2:22" ht="15" customHeight="1">
      <c r="B33" s="91" t="s">
        <v>101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29"/>
      <c r="O33" s="91" t="s">
        <v>86</v>
      </c>
      <c r="P33" s="91"/>
      <c r="Q33" s="91"/>
      <c r="R33" s="91"/>
      <c r="S33" s="91"/>
      <c r="T33" s="91"/>
      <c r="U33" s="91"/>
      <c r="V33" s="91"/>
    </row>
    <row r="34" spans="2:22" ht="15" customHeight="1">
      <c r="B34" s="92" t="s">
        <v>102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29"/>
      <c r="O34" s="92" t="s">
        <v>87</v>
      </c>
      <c r="P34" s="92"/>
      <c r="Q34" s="92"/>
      <c r="R34" s="92"/>
      <c r="S34" s="92"/>
      <c r="T34" s="92"/>
      <c r="U34" s="92"/>
      <c r="V34" s="92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33</v>
      </c>
      <c r="O35" s="32"/>
      <c r="P35" s="32"/>
      <c r="Q35" s="32"/>
      <c r="R35" s="32"/>
      <c r="S35" s="32"/>
      <c r="T35" s="32"/>
      <c r="U35" s="32"/>
      <c r="V35" s="5" t="s">
        <v>33</v>
      </c>
    </row>
    <row r="36" spans="2:22">
      <c r="B36" s="114" t="s">
        <v>0</v>
      </c>
      <c r="C36" s="116" t="s">
        <v>46</v>
      </c>
      <c r="D36" s="118" t="s">
        <v>92</v>
      </c>
      <c r="E36" s="96"/>
      <c r="F36" s="96"/>
      <c r="G36" s="96"/>
      <c r="H36" s="96"/>
      <c r="I36" s="97"/>
      <c r="J36" s="118" t="s">
        <v>78</v>
      </c>
      <c r="K36" s="96"/>
      <c r="L36" s="97"/>
      <c r="O36" s="114" t="s">
        <v>0</v>
      </c>
      <c r="P36" s="116" t="s">
        <v>46</v>
      </c>
      <c r="Q36" s="118" t="s">
        <v>93</v>
      </c>
      <c r="R36" s="96"/>
      <c r="S36" s="96"/>
      <c r="T36" s="96"/>
      <c r="U36" s="96"/>
      <c r="V36" s="97"/>
    </row>
    <row r="37" spans="2:22" ht="15" customHeight="1" thickBot="1">
      <c r="B37" s="115"/>
      <c r="C37" s="117"/>
      <c r="D37" s="98" t="s">
        <v>94</v>
      </c>
      <c r="E37" s="94"/>
      <c r="F37" s="94"/>
      <c r="G37" s="94"/>
      <c r="H37" s="94"/>
      <c r="I37" s="95"/>
      <c r="J37" s="98" t="s">
        <v>79</v>
      </c>
      <c r="K37" s="94"/>
      <c r="L37" s="95"/>
      <c r="O37" s="115"/>
      <c r="P37" s="117"/>
      <c r="Q37" s="98" t="s">
        <v>103</v>
      </c>
      <c r="R37" s="94"/>
      <c r="S37" s="94"/>
      <c r="T37" s="94"/>
      <c r="U37" s="94"/>
      <c r="V37" s="95"/>
    </row>
    <row r="38" spans="2:22" ht="15" customHeight="1">
      <c r="B38" s="115"/>
      <c r="C38" s="117"/>
      <c r="D38" s="87">
        <v>2025</v>
      </c>
      <c r="E38" s="88"/>
      <c r="F38" s="87">
        <v>2024</v>
      </c>
      <c r="G38" s="88"/>
      <c r="H38" s="104" t="s">
        <v>22</v>
      </c>
      <c r="I38" s="104" t="s">
        <v>47</v>
      </c>
      <c r="J38" s="104">
        <v>2023</v>
      </c>
      <c r="K38" s="104" t="s">
        <v>96</v>
      </c>
      <c r="L38" s="123" t="s">
        <v>97</v>
      </c>
      <c r="O38" s="115"/>
      <c r="P38" s="117"/>
      <c r="Q38" s="87">
        <v>2024</v>
      </c>
      <c r="R38" s="88"/>
      <c r="S38" s="87">
        <v>2023</v>
      </c>
      <c r="T38" s="88"/>
      <c r="U38" s="104" t="s">
        <v>22</v>
      </c>
      <c r="V38" s="123" t="s">
        <v>64</v>
      </c>
    </row>
    <row r="39" spans="2:22" ht="14.45" customHeight="1" thickBot="1">
      <c r="B39" s="106" t="s">
        <v>23</v>
      </c>
      <c r="C39" s="108" t="s">
        <v>46</v>
      </c>
      <c r="D39" s="89"/>
      <c r="E39" s="90"/>
      <c r="F39" s="89"/>
      <c r="G39" s="90"/>
      <c r="H39" s="105"/>
      <c r="I39" s="105"/>
      <c r="J39" s="105"/>
      <c r="K39" s="105"/>
      <c r="L39" s="124"/>
      <c r="O39" s="106" t="s">
        <v>23</v>
      </c>
      <c r="P39" s="108" t="s">
        <v>46</v>
      </c>
      <c r="Q39" s="89"/>
      <c r="R39" s="90"/>
      <c r="S39" s="89"/>
      <c r="T39" s="90"/>
      <c r="U39" s="105"/>
      <c r="V39" s="124"/>
    </row>
    <row r="40" spans="2:22" ht="15" customHeight="1">
      <c r="B40" s="106"/>
      <c r="C40" s="108"/>
      <c r="D40" s="6" t="s">
        <v>25</v>
      </c>
      <c r="E40" s="7" t="s">
        <v>2</v>
      </c>
      <c r="F40" s="6" t="s">
        <v>25</v>
      </c>
      <c r="G40" s="7" t="s">
        <v>2</v>
      </c>
      <c r="H40" s="110" t="s">
        <v>26</v>
      </c>
      <c r="I40" s="110" t="s">
        <v>48</v>
      </c>
      <c r="J40" s="110" t="s">
        <v>25</v>
      </c>
      <c r="K40" s="110" t="s">
        <v>98</v>
      </c>
      <c r="L40" s="121" t="s">
        <v>99</v>
      </c>
      <c r="O40" s="106"/>
      <c r="P40" s="108"/>
      <c r="Q40" s="6" t="s">
        <v>25</v>
      </c>
      <c r="R40" s="7" t="s">
        <v>2</v>
      </c>
      <c r="S40" s="6" t="s">
        <v>25</v>
      </c>
      <c r="T40" s="7" t="s">
        <v>2</v>
      </c>
      <c r="U40" s="110" t="s">
        <v>26</v>
      </c>
      <c r="V40" s="121" t="s">
        <v>65</v>
      </c>
    </row>
    <row r="41" spans="2:22" ht="14.25" customHeight="1" thickBot="1">
      <c r="B41" s="107"/>
      <c r="C41" s="109"/>
      <c r="D41" s="9" t="s">
        <v>27</v>
      </c>
      <c r="E41" s="10" t="s">
        <v>28</v>
      </c>
      <c r="F41" s="9" t="s">
        <v>27</v>
      </c>
      <c r="G41" s="10" t="s">
        <v>28</v>
      </c>
      <c r="H41" s="111"/>
      <c r="I41" s="111"/>
      <c r="J41" s="111" t="s">
        <v>27</v>
      </c>
      <c r="K41" s="111"/>
      <c r="L41" s="122"/>
      <c r="O41" s="107"/>
      <c r="P41" s="109"/>
      <c r="Q41" s="9" t="s">
        <v>27</v>
      </c>
      <c r="R41" s="10" t="s">
        <v>28</v>
      </c>
      <c r="S41" s="9" t="s">
        <v>27</v>
      </c>
      <c r="T41" s="10" t="s">
        <v>28</v>
      </c>
      <c r="U41" s="111"/>
      <c r="V41" s="122"/>
    </row>
    <row r="42" spans="2:22" ht="15" thickBot="1">
      <c r="B42" s="12">
        <v>1</v>
      </c>
      <c r="C42" s="13" t="s">
        <v>49</v>
      </c>
      <c r="D42" s="14">
        <v>717</v>
      </c>
      <c r="E42" s="15">
        <v>0.11224170319348779</v>
      </c>
      <c r="F42" s="14">
        <v>902</v>
      </c>
      <c r="G42" s="15">
        <v>0.14333386302240586</v>
      </c>
      <c r="H42" s="16">
        <v>-0.20509977827050996</v>
      </c>
      <c r="I42" s="34">
        <v>0</v>
      </c>
      <c r="J42" s="14">
        <v>564</v>
      </c>
      <c r="K42" s="16">
        <v>0.27127659574468077</v>
      </c>
      <c r="L42" s="34">
        <v>0</v>
      </c>
      <c r="O42" s="12">
        <v>1</v>
      </c>
      <c r="P42" s="13" t="s">
        <v>49</v>
      </c>
      <c r="Q42" s="14">
        <v>1642</v>
      </c>
      <c r="R42" s="15">
        <v>0.10081041257367387</v>
      </c>
      <c r="S42" s="14">
        <v>2163</v>
      </c>
      <c r="T42" s="15">
        <v>0.13412289948533515</v>
      </c>
      <c r="U42" s="16">
        <v>-0.24086916319926033</v>
      </c>
      <c r="V42" s="34">
        <v>0</v>
      </c>
    </row>
    <row r="43" spans="2:22" ht="15" thickBot="1">
      <c r="B43" s="17">
        <v>2</v>
      </c>
      <c r="C43" s="18" t="s">
        <v>66</v>
      </c>
      <c r="D43" s="19">
        <v>533</v>
      </c>
      <c r="E43" s="20">
        <v>8.3437695679398877E-2</v>
      </c>
      <c r="F43" s="19">
        <v>675</v>
      </c>
      <c r="G43" s="20">
        <v>0.10726203718417289</v>
      </c>
      <c r="H43" s="21">
        <v>-0.21037037037037032</v>
      </c>
      <c r="I43" s="35">
        <v>0</v>
      </c>
      <c r="J43" s="19">
        <v>277</v>
      </c>
      <c r="K43" s="21">
        <v>0.92418772563176899</v>
      </c>
      <c r="L43" s="35">
        <v>4</v>
      </c>
      <c r="O43" s="17">
        <v>2</v>
      </c>
      <c r="P43" s="18" t="s">
        <v>66</v>
      </c>
      <c r="Q43" s="19">
        <v>1051</v>
      </c>
      <c r="R43" s="20">
        <v>6.4526031434184672E-2</v>
      </c>
      <c r="S43" s="19">
        <v>1774</v>
      </c>
      <c r="T43" s="20">
        <v>0.11000186023438953</v>
      </c>
      <c r="U43" s="21">
        <v>-0.40755355129650506</v>
      </c>
      <c r="V43" s="35">
        <v>0</v>
      </c>
    </row>
    <row r="44" spans="2:22" ht="15" thickBot="1">
      <c r="B44" s="12">
        <v>3</v>
      </c>
      <c r="C44" s="13" t="s">
        <v>51</v>
      </c>
      <c r="D44" s="14">
        <v>440</v>
      </c>
      <c r="E44" s="15">
        <v>6.887914840325611E-2</v>
      </c>
      <c r="F44" s="14">
        <v>322</v>
      </c>
      <c r="G44" s="15">
        <v>5.116796440489433E-2</v>
      </c>
      <c r="H44" s="16">
        <v>0.36645962732919246</v>
      </c>
      <c r="I44" s="34">
        <v>3</v>
      </c>
      <c r="J44" s="14">
        <v>362</v>
      </c>
      <c r="K44" s="16">
        <v>0.21546961325966851</v>
      </c>
      <c r="L44" s="34">
        <v>-1</v>
      </c>
      <c r="O44" s="12">
        <v>3</v>
      </c>
      <c r="P44" s="13" t="s">
        <v>51</v>
      </c>
      <c r="Q44" s="14">
        <v>1049</v>
      </c>
      <c r="R44" s="15">
        <v>6.4403241650294693E-2</v>
      </c>
      <c r="S44" s="14">
        <v>894</v>
      </c>
      <c r="T44" s="15">
        <v>5.543498480808582E-2</v>
      </c>
      <c r="U44" s="16">
        <v>0.17337807606263977</v>
      </c>
      <c r="V44" s="34">
        <v>2</v>
      </c>
    </row>
    <row r="45" spans="2:22" ht="15" thickBot="1">
      <c r="B45" s="17">
        <v>4</v>
      </c>
      <c r="C45" s="18" t="s">
        <v>50</v>
      </c>
      <c r="D45" s="19">
        <v>410</v>
      </c>
      <c r="E45" s="20">
        <v>6.4182842830306827E-2</v>
      </c>
      <c r="F45" s="19">
        <v>515</v>
      </c>
      <c r="G45" s="20">
        <v>8.1836961703480052E-2</v>
      </c>
      <c r="H45" s="21">
        <v>-0.20388349514563109</v>
      </c>
      <c r="I45" s="35">
        <v>-1</v>
      </c>
      <c r="J45" s="19">
        <v>239</v>
      </c>
      <c r="K45" s="21">
        <v>0.71548117154811708</v>
      </c>
      <c r="L45" s="35">
        <v>3</v>
      </c>
      <c r="O45" s="17">
        <v>4</v>
      </c>
      <c r="P45" s="18" t="s">
        <v>55</v>
      </c>
      <c r="Q45" s="19">
        <v>1017</v>
      </c>
      <c r="R45" s="20">
        <v>6.2438605108055011E-2</v>
      </c>
      <c r="S45" s="19">
        <v>1222</v>
      </c>
      <c r="T45" s="20">
        <v>7.577354746698084E-2</v>
      </c>
      <c r="U45" s="21">
        <v>-0.16775777414075288</v>
      </c>
      <c r="V45" s="35">
        <v>0</v>
      </c>
    </row>
    <row r="46" spans="2:22" ht="15" thickBot="1">
      <c r="B46" s="12">
        <v>5</v>
      </c>
      <c r="C46" s="13" t="s">
        <v>57</v>
      </c>
      <c r="D46" s="14">
        <v>385</v>
      </c>
      <c r="E46" s="15">
        <v>6.0269254852849091E-2</v>
      </c>
      <c r="F46" s="14">
        <v>437</v>
      </c>
      <c r="G46" s="15">
        <v>6.9442237406642307E-2</v>
      </c>
      <c r="H46" s="16">
        <v>-0.1189931350114416</v>
      </c>
      <c r="I46" s="34">
        <v>-1</v>
      </c>
      <c r="J46" s="14">
        <v>215</v>
      </c>
      <c r="K46" s="16">
        <v>0.79069767441860472</v>
      </c>
      <c r="L46" s="34">
        <v>3</v>
      </c>
      <c r="O46" s="12">
        <v>5</v>
      </c>
      <c r="P46" s="13" t="s">
        <v>68</v>
      </c>
      <c r="Q46" s="14">
        <v>968</v>
      </c>
      <c r="R46" s="15">
        <v>5.9430255402750494E-2</v>
      </c>
      <c r="S46" s="14">
        <v>649</v>
      </c>
      <c r="T46" s="15">
        <v>4.024307062689899E-2</v>
      </c>
      <c r="U46" s="16">
        <v>0.49152542372881358</v>
      </c>
      <c r="V46" s="34">
        <v>2</v>
      </c>
    </row>
    <row r="47" spans="2:22" ht="15" thickBot="1">
      <c r="B47" s="17">
        <v>6</v>
      </c>
      <c r="C47" s="18" t="s">
        <v>55</v>
      </c>
      <c r="D47" s="19">
        <v>353</v>
      </c>
      <c r="E47" s="20">
        <v>5.5259862241703192E-2</v>
      </c>
      <c r="F47" s="19">
        <v>423</v>
      </c>
      <c r="G47" s="20">
        <v>6.7217543302081684E-2</v>
      </c>
      <c r="H47" s="21">
        <v>-0.16548463356973997</v>
      </c>
      <c r="I47" s="35">
        <v>-1</v>
      </c>
      <c r="J47" s="19">
        <v>287</v>
      </c>
      <c r="K47" s="21">
        <v>0.2299651567944252</v>
      </c>
      <c r="L47" s="35">
        <v>-2</v>
      </c>
      <c r="O47" s="17">
        <v>6</v>
      </c>
      <c r="P47" s="18" t="s">
        <v>57</v>
      </c>
      <c r="Q47" s="19">
        <v>893</v>
      </c>
      <c r="R47" s="20">
        <v>5.4825638506876224E-2</v>
      </c>
      <c r="S47" s="19">
        <v>875</v>
      </c>
      <c r="T47" s="20">
        <v>5.4256836361381532E-2</v>
      </c>
      <c r="U47" s="21">
        <v>2.0571428571428463E-2</v>
      </c>
      <c r="V47" s="35">
        <v>0</v>
      </c>
    </row>
    <row r="48" spans="2:22" ht="15" thickBot="1">
      <c r="B48" s="12">
        <v>7</v>
      </c>
      <c r="C48" s="13" t="s">
        <v>68</v>
      </c>
      <c r="D48" s="14">
        <v>323</v>
      </c>
      <c r="E48" s="15">
        <v>5.0563556668753916E-2</v>
      </c>
      <c r="F48" s="14">
        <v>230</v>
      </c>
      <c r="G48" s="15">
        <v>3.6548546003495948E-2</v>
      </c>
      <c r="H48" s="16">
        <v>0.40434782608695663</v>
      </c>
      <c r="I48" s="34">
        <v>1</v>
      </c>
      <c r="J48" s="14">
        <v>303</v>
      </c>
      <c r="K48" s="16">
        <v>6.6006600660065917E-2</v>
      </c>
      <c r="L48" s="34">
        <v>-4</v>
      </c>
      <c r="O48" s="12">
        <v>7</v>
      </c>
      <c r="P48" s="13" t="s">
        <v>50</v>
      </c>
      <c r="Q48" s="14">
        <v>881</v>
      </c>
      <c r="R48" s="15">
        <v>5.4088899803536344E-2</v>
      </c>
      <c r="S48" s="14">
        <v>1228</v>
      </c>
      <c r="T48" s="15">
        <v>7.6145594344887449E-2</v>
      </c>
      <c r="U48" s="16">
        <v>-0.28257328990228014</v>
      </c>
      <c r="V48" s="34">
        <v>-4</v>
      </c>
    </row>
    <row r="49" spans="2:22" ht="15" thickBot="1">
      <c r="B49" s="17">
        <v>8</v>
      </c>
      <c r="C49" s="18" t="s">
        <v>76</v>
      </c>
      <c r="D49" s="19">
        <v>272</v>
      </c>
      <c r="E49" s="20">
        <v>4.2579837194740136E-2</v>
      </c>
      <c r="F49" s="19">
        <v>0</v>
      </c>
      <c r="G49" s="20">
        <v>0</v>
      </c>
      <c r="H49" s="21" t="s">
        <v>77</v>
      </c>
      <c r="I49" s="35" t="s">
        <v>77</v>
      </c>
      <c r="J49" s="19">
        <v>280</v>
      </c>
      <c r="K49" s="21">
        <v>-2.8571428571428581E-2</v>
      </c>
      <c r="L49" s="35">
        <v>-3</v>
      </c>
      <c r="O49" s="17">
        <v>8</v>
      </c>
      <c r="P49" s="18" t="s">
        <v>76</v>
      </c>
      <c r="Q49" s="19">
        <v>819</v>
      </c>
      <c r="R49" s="20">
        <v>5.0282416502946951E-2</v>
      </c>
      <c r="S49" s="19">
        <v>0</v>
      </c>
      <c r="T49" s="20">
        <v>0</v>
      </c>
      <c r="U49" s="21" t="s">
        <v>77</v>
      </c>
      <c r="V49" s="35" t="s">
        <v>77</v>
      </c>
    </row>
    <row r="50" spans="2:22" ht="15" thickBot="1">
      <c r="B50" s="12">
        <v>9</v>
      </c>
      <c r="C50" s="13" t="s">
        <v>67</v>
      </c>
      <c r="D50" s="14">
        <v>209</v>
      </c>
      <c r="E50" s="15">
        <v>3.2717595491546653E-2</v>
      </c>
      <c r="F50" s="14">
        <v>263</v>
      </c>
      <c r="G50" s="15">
        <v>4.1792467821388846E-2</v>
      </c>
      <c r="H50" s="16">
        <v>-0.20532319391634979</v>
      </c>
      <c r="I50" s="34">
        <v>-2</v>
      </c>
      <c r="J50" s="14">
        <v>214</v>
      </c>
      <c r="K50" s="16">
        <v>-2.3364485981308358E-2</v>
      </c>
      <c r="L50" s="34">
        <v>0</v>
      </c>
      <c r="O50" s="12">
        <v>9</v>
      </c>
      <c r="P50" s="13" t="s">
        <v>75</v>
      </c>
      <c r="Q50" s="14">
        <v>631</v>
      </c>
      <c r="R50" s="15">
        <v>3.87401768172888E-2</v>
      </c>
      <c r="S50" s="14">
        <v>184</v>
      </c>
      <c r="T50" s="15">
        <v>1.1409437589136231E-2</v>
      </c>
      <c r="U50" s="16">
        <v>2.4293478260869565</v>
      </c>
      <c r="V50" s="34">
        <v>12</v>
      </c>
    </row>
    <row r="51" spans="2:22" ht="15" thickBot="1">
      <c r="B51" s="17" t="s">
        <v>77</v>
      </c>
      <c r="C51" s="18" t="s">
        <v>104</v>
      </c>
      <c r="D51" s="19">
        <v>207</v>
      </c>
      <c r="E51" s="20">
        <v>3.240450845335003E-2</v>
      </c>
      <c r="F51" s="19">
        <v>220</v>
      </c>
      <c r="G51" s="20">
        <v>3.4959478785952645E-2</v>
      </c>
      <c r="H51" s="21">
        <v>-5.9090909090909083E-2</v>
      </c>
      <c r="I51" s="35">
        <v>-1</v>
      </c>
      <c r="J51" s="19">
        <v>113</v>
      </c>
      <c r="K51" s="21">
        <v>0.83185840707964598</v>
      </c>
      <c r="L51" s="35">
        <v>6</v>
      </c>
      <c r="O51" s="17">
        <v>10</v>
      </c>
      <c r="P51" s="18" t="s">
        <v>67</v>
      </c>
      <c r="Q51" s="19">
        <v>593</v>
      </c>
      <c r="R51" s="20">
        <v>3.6407170923379174E-2</v>
      </c>
      <c r="S51" s="19">
        <v>617</v>
      </c>
      <c r="T51" s="20">
        <v>3.8258820611397036E-2</v>
      </c>
      <c r="U51" s="21">
        <v>-3.8897893030794162E-2</v>
      </c>
      <c r="V51" s="35">
        <v>-2</v>
      </c>
    </row>
    <row r="52" spans="2:22" ht="15" thickBot="1">
      <c r="B52" s="102" t="s">
        <v>52</v>
      </c>
      <c r="C52" s="103"/>
      <c r="D52" s="23">
        <f>SUM(D42:D51)</f>
        <v>3849</v>
      </c>
      <c r="E52" s="24">
        <f>D52/D54</f>
        <v>0.60253600500939264</v>
      </c>
      <c r="F52" s="23">
        <f>SUM(F42:F51)</f>
        <v>3987</v>
      </c>
      <c r="G52" s="24">
        <f>F52/F54</f>
        <v>0.63356109963451457</v>
      </c>
      <c r="H52" s="25">
        <f>D52/F52-1</f>
        <v>-3.4612490594431944E-2</v>
      </c>
      <c r="I52" s="36"/>
      <c r="J52" s="23">
        <f>SUM(J42:J51)</f>
        <v>2854</v>
      </c>
      <c r="K52" s="24">
        <f>D52/J52-1</f>
        <v>0.34863349684653122</v>
      </c>
      <c r="L52" s="23"/>
      <c r="O52" s="102" t="s">
        <v>52</v>
      </c>
      <c r="P52" s="103"/>
      <c r="Q52" s="23">
        <f>SUM(Q42:Q51)</f>
        <v>9544</v>
      </c>
      <c r="R52" s="24">
        <f>Q52/Q54</f>
        <v>0.58595284872298625</v>
      </c>
      <c r="S52" s="23">
        <f>SUM(S42:S51)</f>
        <v>9606</v>
      </c>
      <c r="T52" s="24">
        <f>S52/S54</f>
        <v>0.59564705152849262</v>
      </c>
      <c r="U52" s="25">
        <f>Q52/S52-1</f>
        <v>-6.4542993962106721E-3</v>
      </c>
      <c r="V52" s="36"/>
    </row>
    <row r="53" spans="2:22" ht="15" thickBot="1">
      <c r="B53" s="102" t="s">
        <v>29</v>
      </c>
      <c r="C53" s="103"/>
      <c r="D53" s="23">
        <f>D54-D52</f>
        <v>2539</v>
      </c>
      <c r="E53" s="24">
        <f>D53/D54</f>
        <v>0.39746399499060742</v>
      </c>
      <c r="F53" s="23">
        <f>F54-F52</f>
        <v>2306</v>
      </c>
      <c r="G53" s="24">
        <f>F53/F54</f>
        <v>0.36643890036548549</v>
      </c>
      <c r="H53" s="25">
        <f>D53/F53-1</f>
        <v>0.1010407632263659</v>
      </c>
      <c r="I53" s="37"/>
      <c r="J53" s="23">
        <f>J54-SUM(J42:J51)</f>
        <v>2122</v>
      </c>
      <c r="K53" s="25">
        <f>D53/J53-1</f>
        <v>0.19651272384542895</v>
      </c>
      <c r="L53" s="38"/>
      <c r="O53" s="102" t="s">
        <v>29</v>
      </c>
      <c r="P53" s="103"/>
      <c r="Q53" s="23">
        <f>Q54-Q52</f>
        <v>6744</v>
      </c>
      <c r="R53" s="24">
        <f>Q53/Q54</f>
        <v>0.41404715127701375</v>
      </c>
      <c r="S53" s="23">
        <f>S54-S52</f>
        <v>6521</v>
      </c>
      <c r="T53" s="24">
        <f>S53/S54</f>
        <v>0.40435294847150743</v>
      </c>
      <c r="U53" s="25">
        <f>Q53/S53-1</f>
        <v>3.4197209017021946E-2</v>
      </c>
      <c r="V53" s="37"/>
    </row>
    <row r="54" spans="2:22" ht="15" thickBot="1">
      <c r="B54" s="100" t="s">
        <v>53</v>
      </c>
      <c r="C54" s="101"/>
      <c r="D54" s="26">
        <v>6388</v>
      </c>
      <c r="E54" s="27">
        <v>1</v>
      </c>
      <c r="F54" s="26">
        <v>6293</v>
      </c>
      <c r="G54" s="27">
        <v>1</v>
      </c>
      <c r="H54" s="28">
        <v>1.5096138566661477E-2</v>
      </c>
      <c r="I54" s="39"/>
      <c r="J54" s="26">
        <v>4976</v>
      </c>
      <c r="K54" s="28">
        <v>0.2837620578778135</v>
      </c>
      <c r="L54" s="26"/>
      <c r="O54" s="100" t="s">
        <v>53</v>
      </c>
      <c r="P54" s="101"/>
      <c r="Q54" s="26">
        <v>16288</v>
      </c>
      <c r="R54" s="27">
        <v>1</v>
      </c>
      <c r="S54" s="26">
        <v>16127</v>
      </c>
      <c r="T54" s="27">
        <v>1</v>
      </c>
      <c r="U54" s="28">
        <v>9.983257890494146E-3</v>
      </c>
      <c r="V54" s="39"/>
    </row>
    <row r="55" spans="2:22">
      <c r="B55" s="40" t="s">
        <v>58</v>
      </c>
      <c r="O55" s="40" t="s">
        <v>58</v>
      </c>
    </row>
    <row r="56" spans="2:22">
      <c r="B56" s="41" t="s">
        <v>59</v>
      </c>
      <c r="O56" s="41" t="s">
        <v>59</v>
      </c>
    </row>
    <row r="64" spans="2:22" ht="15" customHeight="1"/>
    <row r="66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26:C26"/>
    <mergeCell ref="O26:P26"/>
    <mergeCell ref="B27:C27"/>
    <mergeCell ref="O27:P27"/>
    <mergeCell ref="B28:C28"/>
    <mergeCell ref="O28:P28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9:B41"/>
    <mergeCell ref="C39:C41"/>
    <mergeCell ref="O39:O41"/>
    <mergeCell ref="P39:P41"/>
    <mergeCell ref="H40:H41"/>
    <mergeCell ref="V40:V41"/>
    <mergeCell ref="L38:L39"/>
    <mergeCell ref="Q38:R39"/>
    <mergeCell ref="S38:T39"/>
    <mergeCell ref="U38:U39"/>
    <mergeCell ref="V38:V39"/>
    <mergeCell ref="I40:I41"/>
    <mergeCell ref="J40:J41"/>
    <mergeCell ref="K40:K41"/>
    <mergeCell ref="L40:L41"/>
    <mergeCell ref="U40:U41"/>
    <mergeCell ref="B52:C52"/>
    <mergeCell ref="O52:P52"/>
    <mergeCell ref="B53:C53"/>
    <mergeCell ref="O53:P53"/>
    <mergeCell ref="B54:C54"/>
    <mergeCell ref="O54:P54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GVW&gt;3,5t-segments 1</vt:lpstr>
      <vt:lpstr>CV GVW&gt;3,5t-segments 2</vt:lpstr>
      <vt:lpstr>Buses GVW&gt;3,5t</vt:lpstr>
      <vt:lpstr>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2025-04-04T09:36:22Z</dcterms:modified>
</cp:coreProperties>
</file>